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5"/>
  </bookViews>
  <sheets>
    <sheet name="Титул" sheetId="1" r:id="rId1"/>
    <sheet name="1.1" sheetId="2" r:id="rId2"/>
    <sheet name="1.2" sheetId="3" r:id="rId3"/>
    <sheet name="2.1" sheetId="4" r:id="rId4"/>
    <sheet name="2.2" sheetId="5" r:id="rId5"/>
    <sheet name="3.1" sheetId="6" r:id="rId6"/>
  </sheets>
  <definedNames>
    <definedName name="_xlnm.Print_Area" localSheetId="2">'1.2'!$A$1:$K$21</definedName>
  </definedNames>
  <calcPr fullCalcOnLoad="1"/>
</workbook>
</file>

<file path=xl/sharedStrings.xml><?xml version="1.0" encoding="utf-8"?>
<sst xmlns="http://schemas.openxmlformats.org/spreadsheetml/2006/main" count="421" uniqueCount="115">
  <si>
    <t>единица измерения</t>
  </si>
  <si>
    <t>из них</t>
  </si>
  <si>
    <t>   </t>
  </si>
  <si>
    <t>Руководитель (уполномоченное лицо)</t>
  </si>
  <si>
    <t>ПРИМЕРНАЯ ФОРМА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</si>
  <si>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</si>
  <si>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</si>
  <si>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</si>
  <si>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</si>
  <si>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</si>
  <si>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</si>
  <si>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</si>
  <si>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техническая направленность</t>
  </si>
  <si>
    <t>человеко/час</t>
  </si>
  <si>
    <t>Доля обучающихся, освоивших дополнительные общеобразовательные программы образовательного учреждения</t>
  </si>
  <si>
    <t>Доля родителей(законных представителей) удовлетворенных условиями и качеством предоставляемой образовательной услуги</t>
  </si>
  <si>
    <t>процент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</si>
  <si>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</si>
  <si>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</si>
  <si>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</si>
  <si>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</si>
  <si>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</si>
  <si>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</si>
  <si>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</si>
  <si>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</si>
  <si>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</si>
  <si>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</si>
  <si>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</si>
  <si>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>наименование показателя</t>
  </si>
  <si>
    <t>муниципального социального заказа на оказание муниципальных услуг в социальной сфере на 2023 год и на плановый период 2024 года</t>
  </si>
  <si>
    <t>Муниципальный социальный заказ на оказание муниципальных</t>
  </si>
  <si>
    <t>услуг в социальной сфере на 2023 год и на плановый период 2024 года</t>
  </si>
  <si>
    <t>на 1 марта 2023 г.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</si>
  <si>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</si>
  <si>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1. Общие сведения о муниципальном социальном заказе на 2023 год (на очередной финансовый год)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</si>
  <si>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</si>
  <si>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</si>
  <si>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</si>
  <si>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</si>
  <si>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</si>
  <si>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</si>
  <si>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</si>
  <si>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2. Общие сведения о муниципальном социальном заказе на 2024 год (на 1-ый год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</si>
  <si>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</si>
  <si>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</si>
  <si>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1. Сведения об объеме оказания муниципальных услуг (муниципальных услуг, составляющих укрупненную муниципальную услугу), на 2023 год (на очередной финансовый год)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</si>
  <si>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</si>
  <si>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</si>
  <si>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</si>
  <si>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</si>
  <si>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</si>
  <si>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</si>
  <si>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</si>
  <si>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</si>
  <si>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</si>
  <si>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</si>
  <si>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</si>
  <si>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</si>
  <si>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</si>
  <si>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</si>
  <si>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</si>
  <si>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</si>
  <si>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</si>
  <si>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</si>
  <si>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</si>
  <si>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дети за исключением детей с ограниченными возможностями здоровья (ОВЗ) и детей-инвалидов</t>
  </si>
  <si>
    <t>естественнонаучная направленность</t>
  </si>
  <si>
    <t>физкультурно-спортивная направленность</t>
  </si>
  <si>
    <t>2. Сведения об объеме оказания муниципальных услуг  (муниципальных услуг, составляющих укрупненную муниципальнуюуслугу), на 2024 год (на 1-ый год планового периода)</t>
  </si>
  <si>
    <t>ИТОГО</t>
  </si>
  <si>
    <t>1.09.2024 - 31.12.2024</t>
  </si>
  <si>
    <t>01.01.2024-31.08.2024</t>
  </si>
  <si>
    <t>01.03.2023-31.12.2023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</si>
  <si>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</si>
  <si>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</si>
  <si>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>804200О.99.0.ББ52АЖ87000</t>
  </si>
  <si>
    <t>ГО Ипатовский</t>
  </si>
  <si>
    <t>технической</t>
  </si>
  <si>
    <t xml:space="preserve"> дети за исключением детей с ограниченными возможностями здоровья (ОВЗ) и детей-инвалидов</t>
  </si>
  <si>
    <t xml:space="preserve"> Очная с применением сетевой формы реализации, дистанционных образовательных технологий и электронного обучения</t>
  </si>
  <si>
    <t>804200О.99.0.ББ52АЗ11000</t>
  </si>
  <si>
    <t>естественнонаучной</t>
  </si>
  <si>
    <t>804200О.99.0.ББ52АЗ59000</t>
  </si>
  <si>
    <t>художественной</t>
  </si>
  <si>
    <t>804200О.99.0.ББ52АЗ83000</t>
  </si>
  <si>
    <t>туристско-краеведческой</t>
  </si>
  <si>
    <t>804200О.99.0.ББ52АЗ35000</t>
  </si>
  <si>
    <t>804200О.99.0.ББ52АИ07000</t>
  </si>
  <si>
    <t>cоциально-педагогической</t>
  </si>
  <si>
    <t>804200О.99.0.ББ52АА87000</t>
  </si>
  <si>
    <t>Очная с применением сетевой формы реализации, дистанционных образовательных технологий и электронного обучения</t>
  </si>
  <si>
    <t>дети-инвалиды</t>
  </si>
  <si>
    <t>художественная направленность</t>
  </si>
  <si>
    <t>туристско-краеведческая направленность</t>
  </si>
  <si>
    <t>cоциально-педагогическая направленность</t>
  </si>
  <si>
    <t>туристско-краеведческая</t>
  </si>
  <si>
    <t xml:space="preserve"> физкультурно-спортивная</t>
  </si>
  <si>
    <t>cоциально-педагогическаяой</t>
  </si>
  <si>
    <t xml:space="preserve">Реализация дополнительных общеразвивающих программ </t>
  </si>
  <si>
    <t xml:space="preserve"> дети-инвалиды</t>
  </si>
  <si>
    <t>____________________________________________ (должность)</t>
  </si>
  <si>
    <t>_____________________ (подпись)</t>
  </si>
  <si>
    <t>________________________                                         (Ф.И.О.)</t>
  </si>
  <si>
    <t>804200О.99.0.ББ52АЕ52000</t>
  </si>
  <si>
    <t>Очная</t>
  </si>
  <si>
    <t>не указано</t>
  </si>
  <si>
    <t>физкультурно -спортивная</t>
  </si>
  <si>
    <t xml:space="preserve"> Очная</t>
  </si>
  <si>
    <t xml:space="preserve"> Очная </t>
  </si>
  <si>
    <t xml:space="preserve">Отдел образования администрации Ипатовского городского округа Ставропольского края </t>
  </si>
  <si>
    <t>физкультурно-спортивной</t>
  </si>
  <si>
    <t>отдел образования АИГО СК</t>
  </si>
  <si>
    <t>Отдел образования АИГО СК</t>
  </si>
  <si>
    <t>"27" февраля   2023 г.</t>
  </si>
  <si>
    <t>Муниципальный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</si>
</sst>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2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29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0" fillId="0" borderId="10" xfId="0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9" fillId="0" borderId="12" xfId="0" applyFont="1" applyBorder="1" applyAlignment="1">
      <alignment horizontal="center" vertical="distributed" wrapText="1"/>
    </xf>
    <xf numFmtId="0" fontId="39" fillId="0" borderId="13" xfId="0" applyFont="1" applyBorder="1" applyAlignment="1">
      <alignment horizontal="center" vertical="distributed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9" fillId="5" borderId="10" xfId="0" applyNumberFormat="1" applyFont="1" applyFill="1" applyBorder="1" applyAlignment="1">
      <alignment wrapText="1"/>
    </xf>
    <xf numFmtId="0" fontId="19" fillId="5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46.421875" style="0" customWidth="1"/>
    <col min="9" max="9" width="18.421875" style="0" customWidth="1"/>
    <col min="10" max="10" width="13.140625" style="0" customWidth="1"/>
    <col min="11" max="11" width="11.00390625" style="0" bestFit="1" customWidth="1"/>
  </cols>
  <sheetData>
    <row r="1" spans="1:11" ht="105" customHeight="1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48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>
      <c r="A6" s="4" t="s">
        <v>2</v>
      </c>
      <c r="B6" s="4" t="s">
        <v>2</v>
      </c>
      <c r="C6" s="4" t="s">
        <v>2</v>
      </c>
      <c r="D6" s="4"/>
      <c r="E6" s="4"/>
      <c r="F6" s="4"/>
      <c r="G6" s="4"/>
      <c r="H6" s="4"/>
      <c r="I6" s="4"/>
      <c r="J6" s="4" t="s">
        <v>2</v>
      </c>
      <c r="K6" s="4" t="s">
        <v>5</v>
      </c>
    </row>
    <row r="7" spans="1:11" ht="15">
      <c r="A7" s="4" t="s">
        <v>2</v>
      </c>
      <c r="B7" s="4" t="s">
        <v>2</v>
      </c>
      <c r="C7" s="4" t="s">
        <v>2</v>
      </c>
      <c r="D7" s="4"/>
      <c r="E7" s="4"/>
      <c r="F7" s="4"/>
      <c r="G7" s="4"/>
      <c r="H7" s="4"/>
      <c r="I7" s="4"/>
      <c r="J7" s="47" t="s">
        <v>6</v>
      </c>
      <c r="K7" s="92">
        <v>44984</v>
      </c>
    </row>
    <row r="8" spans="1:11" ht="15">
      <c r="A8" s="4" t="s">
        <v>2</v>
      </c>
      <c r="B8" s="4" t="s">
        <v>2</v>
      </c>
      <c r="C8" s="4" t="s">
        <v>2</v>
      </c>
      <c r="D8" s="4"/>
      <c r="E8" s="4"/>
      <c r="F8" s="4"/>
      <c r="G8" s="4"/>
      <c r="H8" s="4"/>
      <c r="I8" s="4"/>
      <c r="J8" s="47" t="s">
        <v>7</v>
      </c>
      <c r="K8" s="93">
        <v>22566328</v>
      </c>
    </row>
    <row r="9" spans="1:11" ht="38.25" customHeight="1">
      <c r="A9" s="4" t="s">
        <v>8</v>
      </c>
      <c r="B9" s="52" t="s">
        <v>109</v>
      </c>
      <c r="C9" s="52"/>
      <c r="D9" s="52"/>
      <c r="E9" s="52"/>
      <c r="F9" s="52"/>
      <c r="G9" s="52"/>
      <c r="H9" s="52"/>
      <c r="I9" s="52"/>
      <c r="J9" s="47" t="s">
        <v>9</v>
      </c>
      <c r="K9" s="93">
        <v>606</v>
      </c>
    </row>
    <row r="10" spans="1:11" ht="30" customHeight="1">
      <c r="A10" s="4" t="s">
        <v>17</v>
      </c>
      <c r="B10" s="50" t="s">
        <v>114</v>
      </c>
      <c r="C10" s="50"/>
      <c r="D10" s="50"/>
      <c r="E10" s="50"/>
      <c r="F10" s="50"/>
      <c r="G10" s="50"/>
      <c r="H10" s="50"/>
      <c r="I10" s="50"/>
      <c r="J10" s="47" t="s">
        <v>10</v>
      </c>
      <c r="K10" s="93">
        <v>7714000001</v>
      </c>
    </row>
    <row r="11" spans="1:11" ht="45" customHeight="1">
      <c r="A11" s="4" t="s">
        <v>18</v>
      </c>
      <c r="B11" s="50">
        <v>1</v>
      </c>
      <c r="C11" s="50"/>
      <c r="D11" s="50"/>
      <c r="E11" s="50"/>
      <c r="F11" s="50"/>
      <c r="G11" s="50"/>
      <c r="H11" s="50"/>
      <c r="I11" s="50"/>
      <c r="J11" s="4"/>
      <c r="K11" s="4"/>
    </row>
    <row r="12" spans="1:11" ht="30" customHeight="1">
      <c r="A12" s="4" t="s">
        <v>20</v>
      </c>
      <c r="B12" s="51" t="s">
        <v>19</v>
      </c>
      <c r="C12" s="51"/>
      <c r="D12" s="51"/>
      <c r="E12" s="51"/>
      <c r="F12" s="51"/>
      <c r="G12" s="51"/>
      <c r="H12" s="51"/>
      <c r="I12" s="51"/>
      <c r="J12" s="4"/>
      <c r="K12" s="4"/>
    </row>
  </sheetData>
  <sheetProtection/>
  <mergeCells count="9">
    <mergeCell ref="B10:I10"/>
    <mergeCell ref="B11:I11"/>
    <mergeCell ref="B12:I12"/>
    <mergeCell ref="B9:I9"/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Normal="70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22.140625" style="0" customWidth="1"/>
    <col min="2" max="2" width="19.140625" style="0" customWidth="1"/>
    <col min="3" max="3" width="19.57421875" style="0" customWidth="1"/>
    <col min="4" max="4" width="20.140625" style="0" customWidth="1"/>
    <col min="5" max="5" width="14.421875" style="0" customWidth="1"/>
    <col min="7" max="7" width="14.00390625" style="0" customWidth="1"/>
    <col min="8" max="9" width="21.28125" style="0" customWidth="1"/>
    <col min="10" max="11" width="18.00390625" style="0" customWidth="1"/>
  </cols>
  <sheetData>
    <row r="1" spans="1:11" ht="44.25" customHeight="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2.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75" customHeight="1">
      <c r="A3" s="57" t="s">
        <v>35</v>
      </c>
      <c r="B3" s="57" t="s">
        <v>36</v>
      </c>
      <c r="C3" s="57" t="s">
        <v>37</v>
      </c>
      <c r="D3" s="55" t="s">
        <v>38</v>
      </c>
      <c r="E3" s="55"/>
      <c r="F3" s="55"/>
      <c r="G3" s="55" t="s">
        <v>39</v>
      </c>
      <c r="H3" s="55"/>
      <c r="I3" s="55"/>
      <c r="J3" s="55"/>
      <c r="K3" s="55"/>
    </row>
    <row r="4" spans="1:11" ht="28.5" customHeight="1">
      <c r="A4" s="58"/>
      <c r="B4" s="58"/>
      <c r="C4" s="58"/>
      <c r="D4" s="55" t="s">
        <v>21</v>
      </c>
      <c r="E4" s="55" t="s">
        <v>0</v>
      </c>
      <c r="F4" s="55"/>
      <c r="G4" s="55" t="s">
        <v>24</v>
      </c>
      <c r="H4" s="56" t="s">
        <v>1</v>
      </c>
      <c r="I4" s="56"/>
      <c r="J4" s="56"/>
      <c r="K4" s="56"/>
    </row>
    <row r="5" spans="1:11" ht="153.75" customHeight="1">
      <c r="A5" s="59"/>
      <c r="B5" s="59"/>
      <c r="C5" s="59"/>
      <c r="D5" s="55"/>
      <c r="E5" s="2" t="s">
        <v>22</v>
      </c>
      <c r="F5" s="2" t="s">
        <v>23</v>
      </c>
      <c r="G5" s="55"/>
      <c r="H5" s="2" t="s">
        <v>40</v>
      </c>
      <c r="I5" s="2" t="s">
        <v>41</v>
      </c>
      <c r="J5" s="2" t="s">
        <v>25</v>
      </c>
      <c r="K5" s="2" t="s">
        <v>26</v>
      </c>
    </row>
    <row r="6" spans="1:11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30">
      <c r="A7" s="57" t="s">
        <v>98</v>
      </c>
      <c r="B7" s="56">
        <v>2023</v>
      </c>
      <c r="C7" s="56" t="s">
        <v>76</v>
      </c>
      <c r="D7" s="31" t="s">
        <v>66</v>
      </c>
      <c r="E7" s="31" t="s">
        <v>13</v>
      </c>
      <c r="F7" s="20">
        <v>539</v>
      </c>
      <c r="G7" s="32">
        <f aca="true" t="shared" si="0" ref="G7:G12">H7+I7+J7+K7</f>
        <v>30051</v>
      </c>
      <c r="H7" s="3"/>
      <c r="I7" s="41">
        <v>20061</v>
      </c>
      <c r="J7" s="6"/>
      <c r="K7" s="41">
        <v>9990</v>
      </c>
    </row>
    <row r="8" spans="1:11" ht="30">
      <c r="A8" s="58"/>
      <c r="B8" s="56"/>
      <c r="C8" s="56"/>
      <c r="D8" s="31" t="s">
        <v>92</v>
      </c>
      <c r="E8" s="31" t="s">
        <v>13</v>
      </c>
      <c r="F8" s="20">
        <v>539</v>
      </c>
      <c r="G8" s="32">
        <f t="shared" si="0"/>
        <v>79463</v>
      </c>
      <c r="H8" s="3"/>
      <c r="I8" s="41">
        <v>51003</v>
      </c>
      <c r="J8" s="6"/>
      <c r="K8" s="41">
        <f>23922+1728+2810</f>
        <v>28460</v>
      </c>
    </row>
    <row r="9" spans="1:11" ht="30">
      <c r="A9" s="58"/>
      <c r="B9" s="56"/>
      <c r="C9" s="56"/>
      <c r="D9" s="31" t="s">
        <v>12</v>
      </c>
      <c r="E9" s="31" t="s">
        <v>13</v>
      </c>
      <c r="F9" s="20">
        <v>539</v>
      </c>
      <c r="G9" s="32">
        <f t="shared" si="0"/>
        <v>20304</v>
      </c>
      <c r="H9" s="3"/>
      <c r="I9" s="41">
        <v>15768</v>
      </c>
      <c r="J9" s="6"/>
      <c r="K9" s="41">
        <v>4536</v>
      </c>
    </row>
    <row r="10" spans="1:11" ht="30">
      <c r="A10" s="58"/>
      <c r="B10" s="56"/>
      <c r="C10" s="56"/>
      <c r="D10" s="31" t="s">
        <v>95</v>
      </c>
      <c r="E10" s="31" t="s">
        <v>13</v>
      </c>
      <c r="F10" s="20">
        <v>539</v>
      </c>
      <c r="G10" s="32">
        <f t="shared" si="0"/>
        <v>41283</v>
      </c>
      <c r="H10" s="3"/>
      <c r="I10" s="41">
        <v>17253</v>
      </c>
      <c r="J10" s="6"/>
      <c r="K10" s="41">
        <v>24030</v>
      </c>
    </row>
    <row r="11" spans="1:11" ht="30">
      <c r="A11" s="58"/>
      <c r="B11" s="56"/>
      <c r="C11" s="56"/>
      <c r="D11" s="31" t="s">
        <v>96</v>
      </c>
      <c r="E11" s="31" t="s">
        <v>13</v>
      </c>
      <c r="F11" s="20">
        <v>539</v>
      </c>
      <c r="G11" s="32">
        <f t="shared" si="0"/>
        <v>80934</v>
      </c>
      <c r="H11" s="3"/>
      <c r="I11" s="41">
        <f>9288+28050</f>
        <v>37338</v>
      </c>
      <c r="J11" s="6"/>
      <c r="K11" s="41">
        <f>14256+29340</f>
        <v>43596</v>
      </c>
    </row>
    <row r="12" spans="1:11" ht="30">
      <c r="A12" s="58"/>
      <c r="B12" s="56"/>
      <c r="C12" s="56"/>
      <c r="D12" s="31" t="s">
        <v>97</v>
      </c>
      <c r="E12" s="31" t="s">
        <v>13</v>
      </c>
      <c r="F12" s="20">
        <v>539</v>
      </c>
      <c r="G12" s="32">
        <f t="shared" si="0"/>
        <v>40959</v>
      </c>
      <c r="H12" s="3"/>
      <c r="I12" s="41">
        <v>40095</v>
      </c>
      <c r="J12" s="6"/>
      <c r="K12" s="41">
        <v>864</v>
      </c>
    </row>
    <row r="14" ht="15">
      <c r="K14" s="49"/>
    </row>
  </sheetData>
  <sheetProtection/>
  <mergeCells count="14"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  <mergeCell ref="A7:A12"/>
    <mergeCell ref="B7:B12"/>
    <mergeCell ref="C7:C1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70" zoomScaleNormal="70" zoomScaleSheetLayoutView="70" zoomScalePageLayoutView="0" workbookViewId="0" topLeftCell="B1">
      <selection activeCell="K16" sqref="K16"/>
    </sheetView>
  </sheetViews>
  <sheetFormatPr defaultColWidth="9.140625" defaultRowHeight="15"/>
  <cols>
    <col min="1" max="1" width="22.140625" style="0" customWidth="1"/>
    <col min="2" max="2" width="19.140625" style="0" customWidth="1"/>
    <col min="3" max="3" width="19.57421875" style="0" customWidth="1"/>
    <col min="4" max="4" width="20.140625" style="0" customWidth="1"/>
    <col min="5" max="5" width="14.421875" style="0" customWidth="1"/>
    <col min="7" max="7" width="14.00390625" style="0" customWidth="1"/>
    <col min="8" max="9" width="21.28125" style="0" customWidth="1"/>
    <col min="10" max="11" width="18.00390625" style="0" customWidth="1"/>
  </cols>
  <sheetData>
    <row r="1" spans="1:11" ht="32.25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54" customHeight="1">
      <c r="A2" s="57" t="s">
        <v>35</v>
      </c>
      <c r="B2" s="57" t="s">
        <v>36</v>
      </c>
      <c r="C2" s="57" t="s">
        <v>37</v>
      </c>
      <c r="D2" s="55" t="s">
        <v>38</v>
      </c>
      <c r="E2" s="55"/>
      <c r="F2" s="55"/>
      <c r="G2" s="55" t="s">
        <v>39</v>
      </c>
      <c r="H2" s="55"/>
      <c r="I2" s="55"/>
      <c r="J2" s="55"/>
      <c r="K2" s="55"/>
    </row>
    <row r="3" spans="1:11" ht="28.5" customHeight="1">
      <c r="A3" s="58"/>
      <c r="B3" s="58"/>
      <c r="C3" s="58"/>
      <c r="D3" s="55" t="s">
        <v>21</v>
      </c>
      <c r="E3" s="55" t="s">
        <v>0</v>
      </c>
      <c r="F3" s="55"/>
      <c r="G3" s="55" t="s">
        <v>24</v>
      </c>
      <c r="H3" s="56" t="s">
        <v>1</v>
      </c>
      <c r="I3" s="56"/>
      <c r="J3" s="56"/>
      <c r="K3" s="56"/>
    </row>
    <row r="4" spans="1:11" ht="124.5" customHeight="1">
      <c r="A4" s="59"/>
      <c r="B4" s="59"/>
      <c r="C4" s="59"/>
      <c r="D4" s="55"/>
      <c r="E4" s="2" t="s">
        <v>22</v>
      </c>
      <c r="F4" s="2" t="s">
        <v>23</v>
      </c>
      <c r="G4" s="55"/>
      <c r="H4" s="2" t="s">
        <v>40</v>
      </c>
      <c r="I4" s="2" t="s">
        <v>41</v>
      </c>
      <c r="J4" s="2" t="s">
        <v>25</v>
      </c>
      <c r="K4" s="2" t="s">
        <v>26</v>
      </c>
    </row>
    <row r="5" spans="1:11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s="25" customFormat="1" ht="1.5" customHeight="1">
      <c r="A6" s="63"/>
      <c r="B6" s="61"/>
      <c r="C6" s="67"/>
      <c r="D6" s="23"/>
      <c r="E6" s="23" t="s">
        <v>13</v>
      </c>
      <c r="F6" s="23">
        <v>539</v>
      </c>
      <c r="G6" s="24">
        <f aca="true" t="shared" si="0" ref="G6:G21">H6+I6+J6+K6</f>
        <v>0</v>
      </c>
      <c r="H6" s="24"/>
      <c r="J6" s="24"/>
      <c r="K6" s="24"/>
    </row>
    <row r="7" spans="1:11" s="25" customFormat="1" ht="15" hidden="1">
      <c r="A7" s="63"/>
      <c r="B7" s="61"/>
      <c r="C7" s="67"/>
      <c r="D7" s="23"/>
      <c r="E7" s="23" t="s">
        <v>13</v>
      </c>
      <c r="F7" s="23">
        <v>539</v>
      </c>
      <c r="G7" s="24">
        <f t="shared" si="0"/>
        <v>0</v>
      </c>
      <c r="H7" s="24"/>
      <c r="I7" s="24"/>
      <c r="J7" s="24"/>
      <c r="K7" s="24"/>
    </row>
    <row r="8" spans="1:11" s="25" customFormat="1" ht="15" hidden="1">
      <c r="A8" s="64"/>
      <c r="B8" s="62"/>
      <c r="C8" s="68"/>
      <c r="D8" s="23"/>
      <c r="E8" s="23" t="s">
        <v>13</v>
      </c>
      <c r="F8" s="23">
        <v>539</v>
      </c>
      <c r="G8" s="24">
        <f t="shared" si="0"/>
        <v>0</v>
      </c>
      <c r="H8" s="24"/>
      <c r="I8" s="24"/>
      <c r="J8" s="24"/>
      <c r="K8" s="24"/>
    </row>
    <row r="9" spans="1:11" ht="30">
      <c r="A9" s="57" t="s">
        <v>98</v>
      </c>
      <c r="B9" s="56">
        <v>2023</v>
      </c>
      <c r="C9" s="56" t="s">
        <v>76</v>
      </c>
      <c r="D9" s="37" t="s">
        <v>66</v>
      </c>
      <c r="E9" s="20" t="s">
        <v>13</v>
      </c>
      <c r="F9" s="20">
        <v>539</v>
      </c>
      <c r="G9" s="6">
        <f t="shared" si="0"/>
        <v>28177</v>
      </c>
      <c r="H9" s="3"/>
      <c r="I9" s="40">
        <v>21147</v>
      </c>
      <c r="J9" s="3"/>
      <c r="K9" s="22">
        <v>7030</v>
      </c>
    </row>
    <row r="10" spans="1:11" ht="30">
      <c r="A10" s="58"/>
      <c r="B10" s="56"/>
      <c r="C10" s="56"/>
      <c r="D10" s="37" t="s">
        <v>92</v>
      </c>
      <c r="E10" s="20" t="s">
        <v>13</v>
      </c>
      <c r="F10" s="20">
        <v>539</v>
      </c>
      <c r="G10" s="6">
        <f t="shared" si="0"/>
        <v>70775</v>
      </c>
      <c r="H10" s="3"/>
      <c r="I10" s="40">
        <v>52725</v>
      </c>
      <c r="J10" s="3"/>
      <c r="K10" s="22">
        <v>18050</v>
      </c>
    </row>
    <row r="11" spans="1:11" ht="30">
      <c r="A11" s="58"/>
      <c r="B11" s="56"/>
      <c r="C11" s="56"/>
      <c r="D11" s="37" t="s">
        <v>12</v>
      </c>
      <c r="E11" s="20" t="s">
        <v>13</v>
      </c>
      <c r="F11" s="20">
        <v>539</v>
      </c>
      <c r="G11" s="6">
        <f t="shared" si="0"/>
        <v>17480</v>
      </c>
      <c r="H11" s="3"/>
      <c r="I11" s="40">
        <v>14288</v>
      </c>
      <c r="J11" s="3"/>
      <c r="K11" s="22">
        <v>3192</v>
      </c>
    </row>
    <row r="12" spans="1:11" ht="30">
      <c r="A12" s="58"/>
      <c r="B12" s="56"/>
      <c r="C12" s="56"/>
      <c r="D12" s="37" t="s">
        <v>95</v>
      </c>
      <c r="E12" s="20" t="s">
        <v>13</v>
      </c>
      <c r="F12" s="20">
        <v>539</v>
      </c>
      <c r="G12" s="6">
        <f t="shared" si="0"/>
        <v>45961</v>
      </c>
      <c r="H12" s="3"/>
      <c r="I12" s="40">
        <v>29051</v>
      </c>
      <c r="J12" s="3"/>
      <c r="K12" s="22">
        <v>16910</v>
      </c>
    </row>
    <row r="13" spans="1:11" ht="30">
      <c r="A13" s="58"/>
      <c r="B13" s="56"/>
      <c r="C13" s="56"/>
      <c r="D13" s="37" t="s">
        <v>96</v>
      </c>
      <c r="E13" s="20" t="s">
        <v>13</v>
      </c>
      <c r="F13" s="20">
        <v>539</v>
      </c>
      <c r="G13" s="6">
        <f t="shared" si="0"/>
        <v>66230</v>
      </c>
      <c r="H13" s="3"/>
      <c r="I13" s="40">
        <f>16568+19830</f>
        <v>36398</v>
      </c>
      <c r="J13" s="3"/>
      <c r="K13" s="22">
        <f>10032+19800</f>
        <v>29832</v>
      </c>
    </row>
    <row r="14" spans="1:11" ht="30">
      <c r="A14" s="58"/>
      <c r="B14" s="56"/>
      <c r="C14" s="56"/>
      <c r="D14" s="37" t="s">
        <v>97</v>
      </c>
      <c r="E14" s="20" t="s">
        <v>13</v>
      </c>
      <c r="F14" s="20">
        <v>539</v>
      </c>
      <c r="G14" s="6">
        <f t="shared" si="0"/>
        <v>29431</v>
      </c>
      <c r="H14" s="3"/>
      <c r="I14" s="40">
        <v>28823</v>
      </c>
      <c r="J14" s="3"/>
      <c r="K14" s="22">
        <v>608</v>
      </c>
    </row>
    <row r="15" spans="1:11" ht="30">
      <c r="A15" s="65" t="s">
        <v>98</v>
      </c>
      <c r="B15" s="56">
        <v>2024</v>
      </c>
      <c r="C15" s="56" t="s">
        <v>76</v>
      </c>
      <c r="D15" s="31" t="s">
        <v>66</v>
      </c>
      <c r="E15" s="20" t="s">
        <v>13</v>
      </c>
      <c r="F15" s="20">
        <v>539</v>
      </c>
      <c r="G15" s="6">
        <f t="shared" si="0"/>
        <v>22245</v>
      </c>
      <c r="H15" s="3"/>
      <c r="I15" s="14">
        <v>16695</v>
      </c>
      <c r="J15" s="3"/>
      <c r="K15" s="22">
        <v>5550</v>
      </c>
    </row>
    <row r="16" spans="1:11" ht="30">
      <c r="A16" s="66"/>
      <c r="B16" s="56"/>
      <c r="C16" s="56"/>
      <c r="D16" s="31" t="s">
        <v>92</v>
      </c>
      <c r="E16" s="20" t="s">
        <v>13</v>
      </c>
      <c r="F16" s="20">
        <v>539</v>
      </c>
      <c r="G16" s="6">
        <f t="shared" si="0"/>
        <v>59119</v>
      </c>
      <c r="H16" s="3"/>
      <c r="I16" s="14">
        <v>41625</v>
      </c>
      <c r="J16" s="3"/>
      <c r="K16" s="43">
        <f>14250+3244</f>
        <v>17494</v>
      </c>
    </row>
    <row r="17" spans="1:11" ht="30">
      <c r="A17" s="66"/>
      <c r="B17" s="56"/>
      <c r="C17" s="56"/>
      <c r="D17" s="31" t="s">
        <v>12</v>
      </c>
      <c r="E17" s="20" t="s">
        <v>13</v>
      </c>
      <c r="F17" s="20">
        <v>539</v>
      </c>
      <c r="G17" s="6">
        <f t="shared" si="0"/>
        <v>13800</v>
      </c>
      <c r="H17" s="3"/>
      <c r="I17" s="14">
        <v>11280</v>
      </c>
      <c r="J17" s="3"/>
      <c r="K17" s="22">
        <v>2520</v>
      </c>
    </row>
    <row r="18" spans="1:11" ht="30">
      <c r="A18" s="66"/>
      <c r="B18" s="56"/>
      <c r="C18" s="56"/>
      <c r="D18" s="31" t="s">
        <v>95</v>
      </c>
      <c r="E18" s="20" t="s">
        <v>13</v>
      </c>
      <c r="F18" s="20">
        <v>539</v>
      </c>
      <c r="G18" s="6">
        <f t="shared" si="0"/>
        <v>36285</v>
      </c>
      <c r="H18" s="3"/>
      <c r="I18" s="14">
        <v>22935</v>
      </c>
      <c r="J18" s="3"/>
      <c r="K18" s="22">
        <v>13350</v>
      </c>
    </row>
    <row r="19" spans="1:11" ht="30">
      <c r="A19" s="66"/>
      <c r="B19" s="56"/>
      <c r="C19" s="56"/>
      <c r="D19" s="31" t="s">
        <v>96</v>
      </c>
      <c r="E19" s="20" t="s">
        <v>13</v>
      </c>
      <c r="F19" s="20">
        <v>539</v>
      </c>
      <c r="G19" s="6">
        <f t="shared" si="0"/>
        <v>50814</v>
      </c>
      <c r="H19" s="3"/>
      <c r="I19" s="14">
        <f>13080+13974</f>
        <v>27054</v>
      </c>
      <c r="J19" s="3"/>
      <c r="K19" s="22">
        <f>7920+15840</f>
        <v>23760</v>
      </c>
    </row>
    <row r="20" spans="1:11" ht="30">
      <c r="A20" s="66"/>
      <c r="B20" s="56"/>
      <c r="C20" s="56"/>
      <c r="D20" s="31" t="s">
        <v>97</v>
      </c>
      <c r="E20" s="20" t="s">
        <v>13</v>
      </c>
      <c r="F20" s="20">
        <v>539</v>
      </c>
      <c r="G20" s="6">
        <f t="shared" si="0"/>
        <v>23235</v>
      </c>
      <c r="H20" s="3"/>
      <c r="I20" s="14">
        <v>22755</v>
      </c>
      <c r="J20" s="3"/>
      <c r="K20" s="22">
        <v>480</v>
      </c>
    </row>
    <row r="21" spans="1:11" ht="0.75" customHeight="1">
      <c r="A21" s="3"/>
      <c r="B21" s="3"/>
      <c r="C21" s="3"/>
      <c r="D21" s="3"/>
      <c r="E21" s="3"/>
      <c r="F21" s="3"/>
      <c r="G21" s="6">
        <f t="shared" si="0"/>
        <v>0</v>
      </c>
      <c r="H21" s="3"/>
      <c r="I21" s="3"/>
      <c r="J21" s="3"/>
      <c r="K21" s="3"/>
    </row>
  </sheetData>
  <sheetProtection/>
  <mergeCells count="19">
    <mergeCell ref="A15:A20"/>
    <mergeCell ref="B15:B20"/>
    <mergeCell ref="C15:C20"/>
    <mergeCell ref="E3:F3"/>
    <mergeCell ref="G3:G4"/>
    <mergeCell ref="H3:K3"/>
    <mergeCell ref="A9:A14"/>
    <mergeCell ref="B9:B14"/>
    <mergeCell ref="C9:C14"/>
    <mergeCell ref="C6:C8"/>
    <mergeCell ref="B6:B8"/>
    <mergeCell ref="A6:A8"/>
    <mergeCell ref="A1:K1"/>
    <mergeCell ref="A2:A4"/>
    <mergeCell ref="B2:B4"/>
    <mergeCell ref="C2:C4"/>
    <mergeCell ref="D2:F2"/>
    <mergeCell ref="G2:K2"/>
    <mergeCell ref="D3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70" r:id="rId1"/>
  <rowBreaks count="1" manualBreakCount="1">
    <brk id="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="80" zoomScaleNormal="60" zoomScaleSheetLayoutView="80" zoomScalePageLayoutView="0" workbookViewId="0" topLeftCell="A13">
      <selection activeCell="O9" sqref="O9"/>
    </sheetView>
  </sheetViews>
  <sheetFormatPr defaultColWidth="9.140625" defaultRowHeight="15"/>
  <cols>
    <col min="1" max="1" width="17.00390625" style="0" customWidth="1"/>
    <col min="2" max="2" width="16.00390625" style="0" customWidth="1"/>
    <col min="3" max="3" width="31.8515625" style="0" customWidth="1"/>
    <col min="4" max="4" width="28.57421875" style="0" customWidth="1"/>
    <col min="5" max="5" width="18.421875" style="0" customWidth="1"/>
    <col min="6" max="6" width="17.421875" style="0" customWidth="1"/>
    <col min="7" max="7" width="17.8515625" style="0" customWidth="1"/>
    <col min="8" max="8" width="17.421875" style="0" customWidth="1"/>
    <col min="9" max="9" width="19.00390625" style="0" customWidth="1"/>
    <col min="10" max="10" width="10.421875" style="0" customWidth="1"/>
    <col min="11" max="11" width="7.7109375" style="0" customWidth="1"/>
    <col min="12" max="12" width="19.00390625" style="0" customWidth="1"/>
    <col min="13" max="13" width="19.57421875" style="0" customWidth="1"/>
    <col min="14" max="14" width="14.140625" style="0" customWidth="1"/>
    <col min="15" max="15" width="16.00390625" style="0" customWidth="1"/>
    <col min="16" max="16" width="22.7109375" style="0" customWidth="1"/>
  </cols>
  <sheetData>
    <row r="1" spans="1:16" ht="30.75" customHeight="1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9.5" customHeight="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8" customFormat="1" ht="29.25" customHeigh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84.75" customHeight="1">
      <c r="A4" s="57" t="s">
        <v>46</v>
      </c>
      <c r="B4" s="57" t="s">
        <v>27</v>
      </c>
      <c r="C4" s="57" t="s">
        <v>47</v>
      </c>
      <c r="D4" s="57" t="s">
        <v>48</v>
      </c>
      <c r="E4" s="57" t="s">
        <v>49</v>
      </c>
      <c r="F4" s="57" t="s">
        <v>50</v>
      </c>
      <c r="G4" s="57" t="s">
        <v>51</v>
      </c>
      <c r="H4" s="57" t="s">
        <v>52</v>
      </c>
      <c r="I4" s="69" t="s">
        <v>53</v>
      </c>
      <c r="J4" s="71"/>
      <c r="K4" s="70"/>
      <c r="L4" s="69" t="s">
        <v>54</v>
      </c>
      <c r="M4" s="71"/>
      <c r="N4" s="71"/>
      <c r="O4" s="70"/>
      <c r="P4" s="57" t="s">
        <v>73</v>
      </c>
    </row>
    <row r="5" spans="1:16" ht="27.75" customHeight="1">
      <c r="A5" s="58"/>
      <c r="B5" s="58"/>
      <c r="C5" s="58"/>
      <c r="D5" s="58"/>
      <c r="E5" s="58"/>
      <c r="F5" s="58"/>
      <c r="G5" s="58"/>
      <c r="H5" s="58"/>
      <c r="I5" s="57" t="s">
        <v>28</v>
      </c>
      <c r="J5" s="69" t="s">
        <v>0</v>
      </c>
      <c r="K5" s="70"/>
      <c r="L5" s="57" t="s">
        <v>40</v>
      </c>
      <c r="M5" s="57" t="s">
        <v>41</v>
      </c>
      <c r="N5" s="57" t="s">
        <v>25</v>
      </c>
      <c r="O5" s="57" t="s">
        <v>26</v>
      </c>
      <c r="P5" s="58"/>
    </row>
    <row r="6" spans="1:16" ht="97.5" customHeight="1">
      <c r="A6" s="59"/>
      <c r="B6" s="59"/>
      <c r="C6" s="59"/>
      <c r="D6" s="59"/>
      <c r="E6" s="59"/>
      <c r="F6" s="59"/>
      <c r="G6" s="59"/>
      <c r="H6" s="59"/>
      <c r="I6" s="59"/>
      <c r="J6" s="2" t="s">
        <v>22</v>
      </c>
      <c r="K6" s="2" t="s">
        <v>23</v>
      </c>
      <c r="L6" s="59"/>
      <c r="M6" s="59"/>
      <c r="N6" s="59"/>
      <c r="O6" s="59"/>
      <c r="P6" s="59"/>
    </row>
    <row r="7" spans="1:16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ht="73.5" customHeight="1">
      <c r="A8" s="10" t="s">
        <v>11</v>
      </c>
      <c r="B8" s="19" t="s">
        <v>80</v>
      </c>
      <c r="C8" s="19" t="s">
        <v>79</v>
      </c>
      <c r="D8" s="36" t="s">
        <v>78</v>
      </c>
      <c r="E8" s="10" t="s">
        <v>111</v>
      </c>
      <c r="F8" s="33" t="s">
        <v>72</v>
      </c>
      <c r="G8" s="9">
        <v>2023</v>
      </c>
      <c r="H8" s="20" t="s">
        <v>76</v>
      </c>
      <c r="I8" s="31" t="s">
        <v>81</v>
      </c>
      <c r="J8" s="2" t="s">
        <v>13</v>
      </c>
      <c r="K8" s="9">
        <v>539</v>
      </c>
      <c r="L8" s="12"/>
      <c r="M8" s="12">
        <v>20061</v>
      </c>
      <c r="N8" s="6"/>
      <c r="O8" s="12">
        <v>9990</v>
      </c>
      <c r="P8" s="12">
        <v>10</v>
      </c>
    </row>
    <row r="9" spans="1:16" ht="75">
      <c r="A9" s="2" t="s">
        <v>11</v>
      </c>
      <c r="B9" s="20" t="s">
        <v>82</v>
      </c>
      <c r="C9" s="19" t="s">
        <v>79</v>
      </c>
      <c r="D9" s="36" t="s">
        <v>78</v>
      </c>
      <c r="E9" s="34" t="s">
        <v>111</v>
      </c>
      <c r="F9" s="33" t="s">
        <v>72</v>
      </c>
      <c r="G9" s="9">
        <v>2023</v>
      </c>
      <c r="H9" s="20" t="s">
        <v>76</v>
      </c>
      <c r="I9" s="31" t="s">
        <v>83</v>
      </c>
      <c r="J9" s="2" t="s">
        <v>13</v>
      </c>
      <c r="K9" s="9">
        <v>539</v>
      </c>
      <c r="L9" s="12"/>
      <c r="M9" s="12">
        <f>52731-O14</f>
        <v>51003</v>
      </c>
      <c r="N9" s="6"/>
      <c r="O9" s="12">
        <f>23922+2810</f>
        <v>26732</v>
      </c>
      <c r="P9" s="35">
        <v>10</v>
      </c>
    </row>
    <row r="10" spans="1:16" ht="75">
      <c r="A10" s="19" t="s">
        <v>11</v>
      </c>
      <c r="B10" s="19" t="s">
        <v>75</v>
      </c>
      <c r="C10" s="19" t="s">
        <v>79</v>
      </c>
      <c r="D10" s="36" t="s">
        <v>78</v>
      </c>
      <c r="E10" s="34" t="s">
        <v>111</v>
      </c>
      <c r="F10" s="33" t="s">
        <v>72</v>
      </c>
      <c r="G10" s="21">
        <v>2023</v>
      </c>
      <c r="H10" s="20" t="s">
        <v>76</v>
      </c>
      <c r="I10" s="31" t="s">
        <v>77</v>
      </c>
      <c r="J10" s="2" t="s">
        <v>13</v>
      </c>
      <c r="K10" s="9">
        <v>539</v>
      </c>
      <c r="L10" s="12"/>
      <c r="M10" s="12">
        <v>15768</v>
      </c>
      <c r="N10" s="6"/>
      <c r="O10" s="12">
        <v>4536</v>
      </c>
      <c r="P10" s="35">
        <v>10</v>
      </c>
    </row>
    <row r="11" spans="1:16" ht="75">
      <c r="A11" s="2" t="s">
        <v>11</v>
      </c>
      <c r="B11" s="20" t="s">
        <v>84</v>
      </c>
      <c r="C11" s="19" t="s">
        <v>79</v>
      </c>
      <c r="D11" s="36" t="s">
        <v>78</v>
      </c>
      <c r="E11" s="34" t="s">
        <v>111</v>
      </c>
      <c r="F11" s="33" t="s">
        <v>72</v>
      </c>
      <c r="G11" s="9">
        <v>2023</v>
      </c>
      <c r="H11" s="20" t="s">
        <v>76</v>
      </c>
      <c r="I11" s="31" t="s">
        <v>85</v>
      </c>
      <c r="J11" s="2" t="s">
        <v>13</v>
      </c>
      <c r="K11" s="9">
        <v>539</v>
      </c>
      <c r="L11" s="12"/>
      <c r="M11" s="12">
        <v>17253</v>
      </c>
      <c r="N11" s="6"/>
      <c r="O11" s="12">
        <v>24030</v>
      </c>
      <c r="P11" s="35">
        <v>10</v>
      </c>
    </row>
    <row r="12" spans="1:16" ht="75">
      <c r="A12" s="2" t="s">
        <v>11</v>
      </c>
      <c r="B12" s="20" t="s">
        <v>86</v>
      </c>
      <c r="C12" s="19" t="s">
        <v>79</v>
      </c>
      <c r="D12" s="36" t="s">
        <v>78</v>
      </c>
      <c r="E12" s="34" t="s">
        <v>111</v>
      </c>
      <c r="F12" s="33" t="s">
        <v>72</v>
      </c>
      <c r="G12" s="9">
        <v>2023</v>
      </c>
      <c r="H12" s="20" t="s">
        <v>76</v>
      </c>
      <c r="I12" s="31" t="s">
        <v>110</v>
      </c>
      <c r="J12" s="2" t="s">
        <v>13</v>
      </c>
      <c r="K12" s="9">
        <v>539</v>
      </c>
      <c r="L12" s="12"/>
      <c r="M12" s="12">
        <v>9288</v>
      </c>
      <c r="N12" s="6"/>
      <c r="O12" s="12">
        <v>14256</v>
      </c>
      <c r="P12" s="35">
        <v>10</v>
      </c>
    </row>
    <row r="13" spans="1:16" ht="75">
      <c r="A13" s="20" t="s">
        <v>11</v>
      </c>
      <c r="B13" s="20" t="s">
        <v>87</v>
      </c>
      <c r="C13" s="19" t="s">
        <v>79</v>
      </c>
      <c r="D13" s="36" t="s">
        <v>78</v>
      </c>
      <c r="E13" s="34" t="s">
        <v>111</v>
      </c>
      <c r="F13" s="33" t="s">
        <v>72</v>
      </c>
      <c r="G13" s="21">
        <v>2024</v>
      </c>
      <c r="H13" s="20" t="s">
        <v>76</v>
      </c>
      <c r="I13" s="31" t="s">
        <v>88</v>
      </c>
      <c r="J13" s="20" t="s">
        <v>13</v>
      </c>
      <c r="K13" s="21">
        <v>540</v>
      </c>
      <c r="L13" s="22"/>
      <c r="M13" s="22">
        <v>40095</v>
      </c>
      <c r="N13" s="6"/>
      <c r="O13" s="22">
        <v>864</v>
      </c>
      <c r="P13" s="35">
        <v>10</v>
      </c>
    </row>
    <row r="14" spans="1:16" ht="75">
      <c r="A14" s="28" t="s">
        <v>11</v>
      </c>
      <c r="B14" s="28" t="s">
        <v>89</v>
      </c>
      <c r="C14" s="28" t="s">
        <v>90</v>
      </c>
      <c r="D14" s="28" t="s">
        <v>91</v>
      </c>
      <c r="E14" s="34" t="s">
        <v>111</v>
      </c>
      <c r="F14" s="33" t="s">
        <v>72</v>
      </c>
      <c r="G14" s="27">
        <v>2023</v>
      </c>
      <c r="H14" s="28" t="s">
        <v>76</v>
      </c>
      <c r="I14" s="31" t="s">
        <v>83</v>
      </c>
      <c r="J14" s="28" t="s">
        <v>13</v>
      </c>
      <c r="K14" s="27">
        <v>539</v>
      </c>
      <c r="L14" s="29"/>
      <c r="M14" s="29">
        <v>0</v>
      </c>
      <c r="N14" s="6"/>
      <c r="O14" s="29">
        <v>1728</v>
      </c>
      <c r="P14" s="35">
        <v>10</v>
      </c>
    </row>
    <row r="15" spans="1:16" ht="60">
      <c r="A15" s="44" t="s">
        <v>11</v>
      </c>
      <c r="B15" s="44" t="s">
        <v>103</v>
      </c>
      <c r="C15" s="44" t="s">
        <v>104</v>
      </c>
      <c r="D15" s="44" t="s">
        <v>105</v>
      </c>
      <c r="E15" s="44" t="s">
        <v>111</v>
      </c>
      <c r="F15" s="44" t="s">
        <v>72</v>
      </c>
      <c r="G15" s="11">
        <v>2023</v>
      </c>
      <c r="H15" s="44" t="s">
        <v>76</v>
      </c>
      <c r="I15" s="44" t="s">
        <v>106</v>
      </c>
      <c r="J15" s="44" t="s">
        <v>13</v>
      </c>
      <c r="K15" s="11">
        <v>539</v>
      </c>
      <c r="L15" s="45"/>
      <c r="M15" s="45">
        <v>28050</v>
      </c>
      <c r="N15" s="46"/>
      <c r="O15" s="45">
        <v>29340</v>
      </c>
      <c r="P15" s="45">
        <v>10</v>
      </c>
    </row>
    <row r="16" spans="6:19" ht="30">
      <c r="F16" s="15" t="s">
        <v>69</v>
      </c>
      <c r="G16" s="14">
        <v>2023</v>
      </c>
      <c r="H16" s="44" t="s">
        <v>76</v>
      </c>
      <c r="I16" s="3"/>
      <c r="J16" s="5" t="s">
        <v>13</v>
      </c>
      <c r="K16" s="14">
        <v>539</v>
      </c>
      <c r="L16" s="3"/>
      <c r="M16" s="17">
        <f>SUM(M8:M15)</f>
        <v>181518</v>
      </c>
      <c r="N16" s="17">
        <f>SUM(N8:N15)</f>
        <v>0</v>
      </c>
      <c r="O16" s="17">
        <f>SUM(O8:O15)</f>
        <v>111476</v>
      </c>
      <c r="R16" s="16"/>
      <c r="S16" s="16"/>
    </row>
  </sheetData>
  <sheetProtection/>
  <mergeCells count="20">
    <mergeCell ref="N5:N6"/>
    <mergeCell ref="M5:M6"/>
    <mergeCell ref="L5:L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K5"/>
    <mergeCell ref="A3:P3"/>
    <mergeCell ref="A1:P1"/>
    <mergeCell ref="A2:P2"/>
    <mergeCell ref="I4:K4"/>
    <mergeCell ref="L4:O4"/>
    <mergeCell ref="P4:P6"/>
    <mergeCell ref="O5:O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90" zoomScaleNormal="60" zoomScaleSheetLayoutView="90" zoomScalePageLayoutView="0" workbookViewId="0" topLeftCell="A13">
      <selection activeCell="M6" sqref="M6:O29"/>
    </sheetView>
  </sheetViews>
  <sheetFormatPr defaultColWidth="9.140625" defaultRowHeight="15"/>
  <cols>
    <col min="1" max="1" width="17.00390625" style="0" customWidth="1"/>
    <col min="2" max="2" width="16.00390625" style="0" customWidth="1"/>
    <col min="3" max="3" width="29.28125" style="0" customWidth="1"/>
    <col min="4" max="4" width="21.7109375" style="0" customWidth="1"/>
    <col min="5" max="5" width="18.421875" style="0" customWidth="1"/>
    <col min="6" max="6" width="17.421875" style="0" customWidth="1"/>
    <col min="7" max="7" width="17.8515625" style="0" customWidth="1"/>
    <col min="8" max="8" width="17.421875" style="0" customWidth="1"/>
    <col min="9" max="9" width="19.00390625" style="0" customWidth="1"/>
    <col min="10" max="10" width="10.421875" style="0" customWidth="1"/>
    <col min="11" max="11" width="7.7109375" style="0" customWidth="1"/>
    <col min="12" max="12" width="16.00390625" style="0" customWidth="1"/>
    <col min="13" max="13" width="18.28125" style="0" customWidth="1"/>
    <col min="14" max="14" width="11.57421875" style="0" customWidth="1"/>
    <col min="15" max="15" width="15.28125" style="0" customWidth="1"/>
    <col min="16" max="16" width="20.57421875" style="0" customWidth="1"/>
  </cols>
  <sheetData>
    <row r="1" spans="1:16" ht="31.5" customHeight="1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79.5" customHeight="1">
      <c r="A2" s="57" t="s">
        <v>46</v>
      </c>
      <c r="B2" s="57" t="s">
        <v>27</v>
      </c>
      <c r="C2" s="57" t="s">
        <v>47</v>
      </c>
      <c r="D2" s="57" t="s">
        <v>55</v>
      </c>
      <c r="E2" s="57" t="s">
        <v>49</v>
      </c>
      <c r="F2" s="57" t="s">
        <v>50</v>
      </c>
      <c r="G2" s="57" t="s">
        <v>51</v>
      </c>
      <c r="H2" s="57" t="s">
        <v>56</v>
      </c>
      <c r="I2" s="69" t="s">
        <v>53</v>
      </c>
      <c r="J2" s="71"/>
      <c r="K2" s="70"/>
      <c r="L2" s="69" t="s">
        <v>57</v>
      </c>
      <c r="M2" s="71"/>
      <c r="N2" s="71"/>
      <c r="O2" s="70"/>
      <c r="P2" s="57" t="s">
        <v>74</v>
      </c>
    </row>
    <row r="3" spans="1:16" ht="27.75" customHeight="1">
      <c r="A3" s="58"/>
      <c r="B3" s="58"/>
      <c r="C3" s="58"/>
      <c r="D3" s="58"/>
      <c r="E3" s="58"/>
      <c r="F3" s="58"/>
      <c r="G3" s="58"/>
      <c r="H3" s="58"/>
      <c r="I3" s="57" t="s">
        <v>28</v>
      </c>
      <c r="J3" s="69" t="s">
        <v>0</v>
      </c>
      <c r="K3" s="70"/>
      <c r="L3" s="57" t="s">
        <v>40</v>
      </c>
      <c r="M3" s="57" t="s">
        <v>41</v>
      </c>
      <c r="N3" s="57" t="s">
        <v>25</v>
      </c>
      <c r="O3" s="57" t="s">
        <v>26</v>
      </c>
      <c r="P3" s="58"/>
    </row>
    <row r="4" spans="1:16" ht="105" customHeight="1">
      <c r="A4" s="59"/>
      <c r="B4" s="59"/>
      <c r="C4" s="59"/>
      <c r="D4" s="59"/>
      <c r="E4" s="59"/>
      <c r="F4" s="59"/>
      <c r="G4" s="59"/>
      <c r="H4" s="59"/>
      <c r="I4" s="59"/>
      <c r="J4" s="2" t="s">
        <v>22</v>
      </c>
      <c r="K4" s="2" t="s">
        <v>23</v>
      </c>
      <c r="L4" s="59"/>
      <c r="M4" s="59"/>
      <c r="N4" s="59"/>
      <c r="O4" s="59"/>
      <c r="P4" s="59"/>
    </row>
    <row r="5" spans="1:16" ht="1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</row>
    <row r="6" spans="1:16" ht="44.25" customHeight="1">
      <c r="A6" s="75" t="s">
        <v>11</v>
      </c>
      <c r="B6" s="75" t="s">
        <v>80</v>
      </c>
      <c r="C6" s="55" t="s">
        <v>79</v>
      </c>
      <c r="D6" s="75" t="s">
        <v>78</v>
      </c>
      <c r="E6" s="75" t="s">
        <v>112</v>
      </c>
      <c r="F6" s="31" t="s">
        <v>71</v>
      </c>
      <c r="G6" s="9">
        <v>2023</v>
      </c>
      <c r="H6" s="57" t="s">
        <v>76</v>
      </c>
      <c r="I6" s="38" t="s">
        <v>66</v>
      </c>
      <c r="J6" s="7" t="s">
        <v>13</v>
      </c>
      <c r="K6" s="11">
        <v>539</v>
      </c>
      <c r="L6" s="12"/>
      <c r="M6" s="12">
        <v>21147</v>
      </c>
      <c r="N6" s="6"/>
      <c r="O6" s="12">
        <v>7030</v>
      </c>
      <c r="P6" s="12">
        <v>10</v>
      </c>
    </row>
    <row r="7" spans="1:16" ht="29.25" customHeight="1">
      <c r="A7" s="75"/>
      <c r="B7" s="75"/>
      <c r="C7" s="55"/>
      <c r="D7" s="75"/>
      <c r="E7" s="75"/>
      <c r="F7" s="55" t="s">
        <v>70</v>
      </c>
      <c r="G7" s="56">
        <v>2024</v>
      </c>
      <c r="H7" s="58"/>
      <c r="I7" s="83" t="s">
        <v>66</v>
      </c>
      <c r="J7" s="57" t="s">
        <v>13</v>
      </c>
      <c r="K7" s="65">
        <v>539</v>
      </c>
      <c r="L7" s="73"/>
      <c r="M7" s="73">
        <v>16695</v>
      </c>
      <c r="N7" s="73"/>
      <c r="O7" s="73">
        <v>5550</v>
      </c>
      <c r="P7" s="73">
        <v>10</v>
      </c>
    </row>
    <row r="8" spans="1:16" ht="10.5" customHeight="1">
      <c r="A8" s="75"/>
      <c r="B8" s="75"/>
      <c r="C8" s="55"/>
      <c r="D8" s="75"/>
      <c r="E8" s="75"/>
      <c r="F8" s="55"/>
      <c r="G8" s="56"/>
      <c r="H8" s="59"/>
      <c r="I8" s="84"/>
      <c r="J8" s="59"/>
      <c r="K8" s="77"/>
      <c r="L8" s="74"/>
      <c r="M8" s="74"/>
      <c r="N8" s="74"/>
      <c r="O8" s="74"/>
      <c r="P8" s="74"/>
    </row>
    <row r="9" spans="1:16" ht="40.5" customHeight="1">
      <c r="A9" s="55" t="s">
        <v>11</v>
      </c>
      <c r="B9" s="55" t="s">
        <v>82</v>
      </c>
      <c r="C9" s="55" t="s">
        <v>79</v>
      </c>
      <c r="D9" s="75" t="s">
        <v>78</v>
      </c>
      <c r="E9" s="81" t="s">
        <v>112</v>
      </c>
      <c r="F9" s="31" t="s">
        <v>71</v>
      </c>
      <c r="G9" s="9">
        <v>2023</v>
      </c>
      <c r="H9" s="57" t="s">
        <v>76</v>
      </c>
      <c r="I9" s="37" t="s">
        <v>92</v>
      </c>
      <c r="J9" s="2" t="s">
        <v>13</v>
      </c>
      <c r="K9" s="9">
        <v>539</v>
      </c>
      <c r="L9" s="12"/>
      <c r="M9" s="45">
        <v>52725</v>
      </c>
      <c r="N9" s="6"/>
      <c r="O9" s="12">
        <v>16834</v>
      </c>
      <c r="P9" s="12">
        <v>10</v>
      </c>
    </row>
    <row r="10" spans="1:16" ht="27.75" customHeight="1">
      <c r="A10" s="55"/>
      <c r="B10" s="55"/>
      <c r="C10" s="55"/>
      <c r="D10" s="75"/>
      <c r="E10" s="79"/>
      <c r="F10" s="55" t="s">
        <v>70</v>
      </c>
      <c r="G10" s="56">
        <v>2024</v>
      </c>
      <c r="H10" s="58"/>
      <c r="I10" s="82" t="s">
        <v>92</v>
      </c>
      <c r="J10" s="55" t="s">
        <v>13</v>
      </c>
      <c r="K10" s="56">
        <v>539</v>
      </c>
      <c r="L10" s="72"/>
      <c r="M10" s="76">
        <v>41625</v>
      </c>
      <c r="N10" s="72"/>
      <c r="O10" s="78">
        <f>13290+3244</f>
        <v>16534</v>
      </c>
      <c r="P10" s="72">
        <v>10</v>
      </c>
    </row>
    <row r="11" spans="1:16" ht="18" customHeight="1">
      <c r="A11" s="55"/>
      <c r="B11" s="55"/>
      <c r="C11" s="55"/>
      <c r="D11" s="75"/>
      <c r="E11" s="80"/>
      <c r="F11" s="55"/>
      <c r="G11" s="56"/>
      <c r="H11" s="59"/>
      <c r="I11" s="82"/>
      <c r="J11" s="55"/>
      <c r="K11" s="56"/>
      <c r="L11" s="72"/>
      <c r="M11" s="76"/>
      <c r="N11" s="72"/>
      <c r="O11" s="78"/>
      <c r="P11" s="72"/>
    </row>
    <row r="12" spans="1:16" ht="42.75" customHeight="1">
      <c r="A12" s="55" t="s">
        <v>11</v>
      </c>
      <c r="B12" s="55" t="s">
        <v>75</v>
      </c>
      <c r="C12" s="55" t="s">
        <v>79</v>
      </c>
      <c r="D12" s="75" t="s">
        <v>78</v>
      </c>
      <c r="E12" s="81" t="s">
        <v>112</v>
      </c>
      <c r="F12" s="31" t="s">
        <v>71</v>
      </c>
      <c r="G12" s="21">
        <v>2023</v>
      </c>
      <c r="H12" s="57" t="s">
        <v>76</v>
      </c>
      <c r="I12" s="37" t="s">
        <v>12</v>
      </c>
      <c r="J12" s="2" t="s">
        <v>13</v>
      </c>
      <c r="K12" s="9">
        <v>539</v>
      </c>
      <c r="L12" s="12"/>
      <c r="M12" s="12">
        <v>14288</v>
      </c>
      <c r="N12" s="6"/>
      <c r="O12" s="12">
        <v>3192</v>
      </c>
      <c r="P12" s="12">
        <v>10</v>
      </c>
    </row>
    <row r="13" spans="1:16" ht="33" customHeight="1">
      <c r="A13" s="55"/>
      <c r="B13" s="55"/>
      <c r="C13" s="55"/>
      <c r="D13" s="75"/>
      <c r="E13" s="79"/>
      <c r="F13" s="55" t="s">
        <v>70</v>
      </c>
      <c r="G13" s="56">
        <v>2024</v>
      </c>
      <c r="H13" s="58"/>
      <c r="I13" s="82" t="s">
        <v>12</v>
      </c>
      <c r="J13" s="55" t="s">
        <v>13</v>
      </c>
      <c r="K13" s="56">
        <v>539</v>
      </c>
      <c r="L13" s="72"/>
      <c r="M13" s="72">
        <v>11280</v>
      </c>
      <c r="N13" s="72"/>
      <c r="O13" s="72">
        <v>2520</v>
      </c>
      <c r="P13" s="73">
        <v>10</v>
      </c>
    </row>
    <row r="14" spans="1:16" ht="9" customHeight="1">
      <c r="A14" s="55"/>
      <c r="B14" s="55"/>
      <c r="C14" s="55"/>
      <c r="D14" s="75"/>
      <c r="E14" s="80"/>
      <c r="F14" s="55"/>
      <c r="G14" s="56"/>
      <c r="H14" s="59"/>
      <c r="I14" s="82"/>
      <c r="J14" s="55"/>
      <c r="K14" s="56"/>
      <c r="L14" s="72"/>
      <c r="M14" s="72"/>
      <c r="N14" s="72"/>
      <c r="O14" s="72"/>
      <c r="P14" s="74"/>
    </row>
    <row r="15" spans="1:16" ht="45.75" customHeight="1">
      <c r="A15" s="55" t="s">
        <v>11</v>
      </c>
      <c r="B15" s="55" t="s">
        <v>84</v>
      </c>
      <c r="C15" s="55" t="s">
        <v>79</v>
      </c>
      <c r="D15" s="55" t="s">
        <v>65</v>
      </c>
      <c r="E15" s="81" t="s">
        <v>112</v>
      </c>
      <c r="F15" s="31" t="s">
        <v>71</v>
      </c>
      <c r="G15" s="21">
        <v>2023</v>
      </c>
      <c r="H15" s="57" t="s">
        <v>76</v>
      </c>
      <c r="I15" s="37" t="s">
        <v>93</v>
      </c>
      <c r="J15" s="2" t="s">
        <v>13</v>
      </c>
      <c r="K15" s="9">
        <v>539</v>
      </c>
      <c r="L15" s="12"/>
      <c r="M15" s="12">
        <v>29051</v>
      </c>
      <c r="N15" s="6"/>
      <c r="O15" s="12">
        <v>16910</v>
      </c>
      <c r="P15" s="29">
        <v>10</v>
      </c>
    </row>
    <row r="16" spans="1:16" ht="30.75" customHeight="1">
      <c r="A16" s="55"/>
      <c r="B16" s="55"/>
      <c r="C16" s="55"/>
      <c r="D16" s="55"/>
      <c r="E16" s="79"/>
      <c r="F16" s="55" t="s">
        <v>70</v>
      </c>
      <c r="G16" s="56">
        <v>2024</v>
      </c>
      <c r="H16" s="58"/>
      <c r="I16" s="82" t="s">
        <v>93</v>
      </c>
      <c r="J16" s="55" t="s">
        <v>13</v>
      </c>
      <c r="K16" s="56">
        <v>539</v>
      </c>
      <c r="L16" s="72"/>
      <c r="M16" s="72">
        <v>22935</v>
      </c>
      <c r="N16" s="72"/>
      <c r="O16" s="72">
        <v>13350</v>
      </c>
      <c r="P16" s="72">
        <v>10</v>
      </c>
    </row>
    <row r="17" spans="1:16" ht="30.75" customHeight="1">
      <c r="A17" s="55"/>
      <c r="B17" s="55"/>
      <c r="C17" s="55"/>
      <c r="D17" s="55"/>
      <c r="E17" s="80"/>
      <c r="F17" s="55"/>
      <c r="G17" s="56"/>
      <c r="H17" s="59"/>
      <c r="I17" s="82"/>
      <c r="J17" s="55"/>
      <c r="K17" s="56"/>
      <c r="L17" s="72"/>
      <c r="M17" s="72"/>
      <c r="N17" s="72"/>
      <c r="O17" s="72"/>
      <c r="P17" s="72"/>
    </row>
    <row r="18" spans="1:16" ht="47.25" customHeight="1">
      <c r="A18" s="55" t="s">
        <v>11</v>
      </c>
      <c r="B18" s="55" t="s">
        <v>86</v>
      </c>
      <c r="C18" s="55" t="s">
        <v>79</v>
      </c>
      <c r="D18" s="55" t="s">
        <v>65</v>
      </c>
      <c r="E18" s="81" t="s">
        <v>112</v>
      </c>
      <c r="F18" s="31" t="s">
        <v>71</v>
      </c>
      <c r="G18" s="21">
        <v>2023</v>
      </c>
      <c r="H18" s="57" t="s">
        <v>76</v>
      </c>
      <c r="I18" s="37" t="s">
        <v>67</v>
      </c>
      <c r="J18" s="2" t="s">
        <v>13</v>
      </c>
      <c r="K18" s="9">
        <v>539</v>
      </c>
      <c r="L18" s="12"/>
      <c r="M18" s="12">
        <v>16568</v>
      </c>
      <c r="N18" s="6"/>
      <c r="O18" s="12">
        <v>10032</v>
      </c>
      <c r="P18" s="12">
        <v>10</v>
      </c>
    </row>
    <row r="19" spans="1:16" ht="29.25" customHeight="1">
      <c r="A19" s="55"/>
      <c r="B19" s="55"/>
      <c r="C19" s="55"/>
      <c r="D19" s="55"/>
      <c r="E19" s="79"/>
      <c r="F19" s="55" t="s">
        <v>70</v>
      </c>
      <c r="G19" s="56">
        <v>2024</v>
      </c>
      <c r="H19" s="58"/>
      <c r="I19" s="82" t="s">
        <v>67</v>
      </c>
      <c r="J19" s="55" t="s">
        <v>13</v>
      </c>
      <c r="K19" s="56">
        <v>539</v>
      </c>
      <c r="L19" s="72"/>
      <c r="M19" s="72">
        <v>13080</v>
      </c>
      <c r="N19" s="72"/>
      <c r="O19" s="72">
        <v>7920</v>
      </c>
      <c r="P19" s="72">
        <v>10</v>
      </c>
    </row>
    <row r="20" spans="1:16" ht="18" customHeight="1">
      <c r="A20" s="55"/>
      <c r="B20" s="55"/>
      <c r="C20" s="55"/>
      <c r="D20" s="55"/>
      <c r="E20" s="80"/>
      <c r="F20" s="55"/>
      <c r="G20" s="56"/>
      <c r="H20" s="59"/>
      <c r="I20" s="82"/>
      <c r="J20" s="55"/>
      <c r="K20" s="56"/>
      <c r="L20" s="72"/>
      <c r="M20" s="72"/>
      <c r="N20" s="72"/>
      <c r="O20" s="72"/>
      <c r="P20" s="72"/>
    </row>
    <row r="21" spans="1:16" ht="49.5" customHeight="1">
      <c r="A21" s="55" t="s">
        <v>11</v>
      </c>
      <c r="B21" s="55" t="s">
        <v>87</v>
      </c>
      <c r="C21" s="55" t="s">
        <v>79</v>
      </c>
      <c r="D21" s="55" t="s">
        <v>65</v>
      </c>
      <c r="E21" s="81" t="s">
        <v>112</v>
      </c>
      <c r="F21" s="31" t="s">
        <v>71</v>
      </c>
      <c r="G21" s="21">
        <v>2023</v>
      </c>
      <c r="H21" s="57" t="s">
        <v>76</v>
      </c>
      <c r="I21" s="37" t="s">
        <v>94</v>
      </c>
      <c r="J21" s="2" t="s">
        <v>13</v>
      </c>
      <c r="K21" s="9">
        <v>539</v>
      </c>
      <c r="L21" s="12"/>
      <c r="M21" s="12">
        <v>28823</v>
      </c>
      <c r="N21" s="6"/>
      <c r="O21" s="12">
        <v>608</v>
      </c>
      <c r="P21" s="12">
        <v>10</v>
      </c>
    </row>
    <row r="22" spans="1:16" ht="28.5" customHeight="1">
      <c r="A22" s="55"/>
      <c r="B22" s="55"/>
      <c r="C22" s="55"/>
      <c r="D22" s="55"/>
      <c r="E22" s="79"/>
      <c r="F22" s="55" t="s">
        <v>70</v>
      </c>
      <c r="G22" s="56">
        <v>2024</v>
      </c>
      <c r="H22" s="58"/>
      <c r="I22" s="82" t="s">
        <v>94</v>
      </c>
      <c r="J22" s="55" t="s">
        <v>13</v>
      </c>
      <c r="K22" s="56">
        <v>539</v>
      </c>
      <c r="L22" s="72"/>
      <c r="M22" s="72">
        <v>22755</v>
      </c>
      <c r="N22" s="72"/>
      <c r="O22" s="72">
        <v>480</v>
      </c>
      <c r="P22" s="72">
        <v>10</v>
      </c>
    </row>
    <row r="23" spans="1:16" ht="28.5" customHeight="1">
      <c r="A23" s="55"/>
      <c r="B23" s="55"/>
      <c r="C23" s="55"/>
      <c r="D23" s="55"/>
      <c r="E23" s="80"/>
      <c r="F23" s="55"/>
      <c r="G23" s="56"/>
      <c r="H23" s="59"/>
      <c r="I23" s="82"/>
      <c r="J23" s="55"/>
      <c r="K23" s="56"/>
      <c r="L23" s="72"/>
      <c r="M23" s="72"/>
      <c r="N23" s="72"/>
      <c r="O23" s="72"/>
      <c r="P23" s="72"/>
    </row>
    <row r="24" spans="1:16" ht="39" customHeight="1">
      <c r="A24" s="55" t="s">
        <v>11</v>
      </c>
      <c r="B24" s="55" t="s">
        <v>89</v>
      </c>
      <c r="C24" s="55" t="s">
        <v>79</v>
      </c>
      <c r="D24" s="55" t="s">
        <v>91</v>
      </c>
      <c r="E24" s="81" t="s">
        <v>112</v>
      </c>
      <c r="F24" s="31" t="s">
        <v>71</v>
      </c>
      <c r="G24" s="27">
        <v>2023</v>
      </c>
      <c r="H24" s="57" t="s">
        <v>76</v>
      </c>
      <c r="I24" s="37" t="s">
        <v>92</v>
      </c>
      <c r="J24" s="28" t="s">
        <v>13</v>
      </c>
      <c r="K24" s="27">
        <v>539</v>
      </c>
      <c r="L24" s="29"/>
      <c r="M24" s="29">
        <v>0</v>
      </c>
      <c r="N24" s="6"/>
      <c r="O24" s="45">
        <v>1216</v>
      </c>
      <c r="P24" s="45">
        <v>10</v>
      </c>
    </row>
    <row r="25" spans="1:16" ht="25.5" customHeight="1">
      <c r="A25" s="55"/>
      <c r="B25" s="55"/>
      <c r="C25" s="55"/>
      <c r="D25" s="55"/>
      <c r="E25" s="79"/>
      <c r="F25" s="55" t="s">
        <v>70</v>
      </c>
      <c r="G25" s="56">
        <v>2024</v>
      </c>
      <c r="H25" s="58"/>
      <c r="I25" s="82" t="s">
        <v>92</v>
      </c>
      <c r="J25" s="55" t="s">
        <v>13</v>
      </c>
      <c r="K25" s="65">
        <v>539</v>
      </c>
      <c r="L25" s="72"/>
      <c r="M25" s="72">
        <v>0</v>
      </c>
      <c r="N25" s="72"/>
      <c r="O25" s="76">
        <v>960</v>
      </c>
      <c r="P25" s="76">
        <v>10</v>
      </c>
    </row>
    <row r="26" spans="1:16" ht="18.75" customHeight="1">
      <c r="A26" s="55"/>
      <c r="B26" s="55"/>
      <c r="C26" s="55"/>
      <c r="D26" s="55"/>
      <c r="E26" s="80"/>
      <c r="F26" s="55"/>
      <c r="G26" s="56"/>
      <c r="H26" s="59"/>
      <c r="I26" s="82"/>
      <c r="J26" s="55"/>
      <c r="K26" s="77"/>
      <c r="L26" s="72"/>
      <c r="M26" s="72"/>
      <c r="N26" s="72"/>
      <c r="O26" s="76"/>
      <c r="P26" s="76"/>
    </row>
    <row r="27" spans="1:16" ht="32.25" customHeight="1">
      <c r="A27" s="75" t="s">
        <v>11</v>
      </c>
      <c r="B27" s="75" t="s">
        <v>103</v>
      </c>
      <c r="C27" s="75" t="s">
        <v>107</v>
      </c>
      <c r="D27" s="75" t="s">
        <v>105</v>
      </c>
      <c r="E27" s="81" t="s">
        <v>112</v>
      </c>
      <c r="F27" s="44" t="s">
        <v>71</v>
      </c>
      <c r="G27" s="11">
        <v>2023</v>
      </c>
      <c r="H27" s="81" t="s">
        <v>76</v>
      </c>
      <c r="I27" s="38" t="s">
        <v>106</v>
      </c>
      <c r="J27" s="44" t="s">
        <v>13</v>
      </c>
      <c r="K27" s="11">
        <v>539</v>
      </c>
      <c r="L27" s="45"/>
      <c r="M27" s="45">
        <v>19830</v>
      </c>
      <c r="N27" s="46"/>
      <c r="O27" s="45">
        <v>19800</v>
      </c>
      <c r="P27" s="45">
        <v>10</v>
      </c>
    </row>
    <row r="28" spans="1:16" ht="25.5" customHeight="1">
      <c r="A28" s="79"/>
      <c r="B28" s="75"/>
      <c r="C28" s="75"/>
      <c r="D28" s="75"/>
      <c r="E28" s="79"/>
      <c r="F28" s="75" t="s">
        <v>70</v>
      </c>
      <c r="G28" s="87">
        <v>2024</v>
      </c>
      <c r="H28" s="79"/>
      <c r="I28" s="88" t="s">
        <v>106</v>
      </c>
      <c r="J28" s="75" t="s">
        <v>13</v>
      </c>
      <c r="K28" s="89">
        <v>539</v>
      </c>
      <c r="L28" s="76"/>
      <c r="M28" s="76">
        <v>13974</v>
      </c>
      <c r="N28" s="76"/>
      <c r="O28" s="76">
        <v>15840</v>
      </c>
      <c r="P28" s="76">
        <v>10</v>
      </c>
    </row>
    <row r="29" spans="1:16" ht="22.5" customHeight="1">
      <c r="A29" s="80"/>
      <c r="B29" s="75"/>
      <c r="C29" s="75"/>
      <c r="D29" s="75"/>
      <c r="E29" s="80"/>
      <c r="F29" s="75"/>
      <c r="G29" s="87"/>
      <c r="H29" s="80"/>
      <c r="I29" s="88"/>
      <c r="J29" s="75"/>
      <c r="K29" s="90"/>
      <c r="L29" s="76"/>
      <c r="M29" s="76"/>
      <c r="N29" s="76"/>
      <c r="O29" s="76"/>
      <c r="P29" s="76"/>
    </row>
    <row r="30" spans="6:15" ht="30">
      <c r="F30" s="15" t="s">
        <v>69</v>
      </c>
      <c r="G30" s="14">
        <v>2023</v>
      </c>
      <c r="H30" s="85" t="s">
        <v>76</v>
      </c>
      <c r="I30" s="39"/>
      <c r="J30" s="5" t="s">
        <v>13</v>
      </c>
      <c r="K30" s="14">
        <v>539</v>
      </c>
      <c r="L30" s="3"/>
      <c r="M30" s="17">
        <f>M6+M9+M12+M15+M18+M21+M27+M24</f>
        <v>182432</v>
      </c>
      <c r="N30" s="13"/>
      <c r="O30" s="17">
        <f>O6+O9+O12+O15+O18+O21+O27+O24</f>
        <v>75622</v>
      </c>
    </row>
    <row r="31" spans="6:15" ht="30">
      <c r="F31" s="3"/>
      <c r="G31" s="14">
        <v>2024</v>
      </c>
      <c r="H31" s="86"/>
      <c r="I31" s="39"/>
      <c r="J31" s="5" t="s">
        <v>13</v>
      </c>
      <c r="K31" s="14">
        <v>539</v>
      </c>
      <c r="L31" s="3"/>
      <c r="M31" s="17">
        <f>M7+M10+M13+M16+M19+M22+M28+M25</f>
        <v>142344</v>
      </c>
      <c r="N31" s="13"/>
      <c r="O31" s="17">
        <f>O7+O10+O13+O16+O19+O22+O28+O25</f>
        <v>63154</v>
      </c>
    </row>
    <row r="35" ht="15">
      <c r="O35" s="16"/>
    </row>
    <row r="36" ht="15">
      <c r="M36" s="16"/>
    </row>
    <row r="37" spans="15:16" ht="15">
      <c r="O37" s="16"/>
      <c r="P37" s="16"/>
    </row>
    <row r="38" spans="13:16" ht="15">
      <c r="M38" s="16"/>
      <c r="P38" s="16"/>
    </row>
  </sheetData>
  <sheetProtection/>
  <mergeCells count="147">
    <mergeCell ref="P25:P26"/>
    <mergeCell ref="J22:J23"/>
    <mergeCell ref="K22:K23"/>
    <mergeCell ref="L22:L23"/>
    <mergeCell ref="M22:M23"/>
    <mergeCell ref="N22:N23"/>
    <mergeCell ref="O22:O23"/>
    <mergeCell ref="P22:P23"/>
    <mergeCell ref="H27:H29"/>
    <mergeCell ref="N25:N26"/>
    <mergeCell ref="O25:O26"/>
    <mergeCell ref="I25:I26"/>
    <mergeCell ref="J25:J26"/>
    <mergeCell ref="K25:K26"/>
    <mergeCell ref="L25:L26"/>
    <mergeCell ref="M25:M26"/>
    <mergeCell ref="P28:P29"/>
    <mergeCell ref="F28:F29"/>
    <mergeCell ref="G28:G29"/>
    <mergeCell ref="I28:I29"/>
    <mergeCell ref="J28:J29"/>
    <mergeCell ref="K28:K29"/>
    <mergeCell ref="L28:L29"/>
    <mergeCell ref="M28:M29"/>
    <mergeCell ref="N28:N29"/>
    <mergeCell ref="O28:O29"/>
    <mergeCell ref="J19:J20"/>
    <mergeCell ref="K19:K20"/>
    <mergeCell ref="L19:L20"/>
    <mergeCell ref="N19:N20"/>
    <mergeCell ref="O19:O20"/>
    <mergeCell ref="P19:P20"/>
    <mergeCell ref="M19:M20"/>
    <mergeCell ref="J16:J17"/>
    <mergeCell ref="K16:K17"/>
    <mergeCell ref="L16:L17"/>
    <mergeCell ref="M16:M17"/>
    <mergeCell ref="N16:N17"/>
    <mergeCell ref="O16:O17"/>
    <mergeCell ref="P16:P17"/>
    <mergeCell ref="A24:A26"/>
    <mergeCell ref="B24:B26"/>
    <mergeCell ref="C24:C26"/>
    <mergeCell ref="D24:D26"/>
    <mergeCell ref="E24:E26"/>
    <mergeCell ref="H24:H26"/>
    <mergeCell ref="F25:F26"/>
    <mergeCell ref="G25:G26"/>
    <mergeCell ref="G16:G17"/>
    <mergeCell ref="I13:I14"/>
    <mergeCell ref="A21:A23"/>
    <mergeCell ref="B21:B23"/>
    <mergeCell ref="C21:C23"/>
    <mergeCell ref="D21:D23"/>
    <mergeCell ref="E21:E23"/>
    <mergeCell ref="H21:H23"/>
    <mergeCell ref="F22:F23"/>
    <mergeCell ref="G22:G23"/>
    <mergeCell ref="I22:I23"/>
    <mergeCell ref="I16:I17"/>
    <mergeCell ref="H30:H31"/>
    <mergeCell ref="A12:A14"/>
    <mergeCell ref="B12:B14"/>
    <mergeCell ref="C12:C14"/>
    <mergeCell ref="D12:D14"/>
    <mergeCell ref="E12:E14"/>
    <mergeCell ref="H12:H14"/>
    <mergeCell ref="G13:G14"/>
    <mergeCell ref="I19:I20"/>
    <mergeCell ref="F13:F14"/>
    <mergeCell ref="G19:G20"/>
    <mergeCell ref="A15:A17"/>
    <mergeCell ref="B15:B17"/>
    <mergeCell ref="C15:C17"/>
    <mergeCell ref="D15:D17"/>
    <mergeCell ref="E15:E17"/>
    <mergeCell ref="H15:H17"/>
    <mergeCell ref="F16:F17"/>
    <mergeCell ref="A18:A20"/>
    <mergeCell ref="B18:B20"/>
    <mergeCell ref="C18:C20"/>
    <mergeCell ref="D18:D20"/>
    <mergeCell ref="E18:E20"/>
    <mergeCell ref="H18:H20"/>
    <mergeCell ref="F19:F20"/>
    <mergeCell ref="F7:F8"/>
    <mergeCell ref="I7:I8"/>
    <mergeCell ref="J7:J8"/>
    <mergeCell ref="J10:J11"/>
    <mergeCell ref="H6:H8"/>
    <mergeCell ref="A6:A8"/>
    <mergeCell ref="B6:B8"/>
    <mergeCell ref="C6:C8"/>
    <mergeCell ref="D6:D8"/>
    <mergeCell ref="C9:C11"/>
    <mergeCell ref="D9:D11"/>
    <mergeCell ref="E9:E11"/>
    <mergeCell ref="H9:H11"/>
    <mergeCell ref="F10:F11"/>
    <mergeCell ref="I10:I11"/>
    <mergeCell ref="G10:G11"/>
    <mergeCell ref="O3:O4"/>
    <mergeCell ref="A27:A29"/>
    <mergeCell ref="B27:B29"/>
    <mergeCell ref="C27:C29"/>
    <mergeCell ref="D27:D29"/>
    <mergeCell ref="E27:E29"/>
    <mergeCell ref="L7:L8"/>
    <mergeCell ref="M7:M8"/>
    <mergeCell ref="A9:A11"/>
    <mergeCell ref="B9:B11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K7:K8"/>
    <mergeCell ref="N10:N11"/>
    <mergeCell ref="O10:O11"/>
    <mergeCell ref="A1:P1"/>
    <mergeCell ref="A2:A4"/>
    <mergeCell ref="B2:B4"/>
    <mergeCell ref="C2:C4"/>
    <mergeCell ref="D2:D4"/>
    <mergeCell ref="E2:E4"/>
    <mergeCell ref="F2:F4"/>
    <mergeCell ref="J13:J14"/>
    <mergeCell ref="E6:E8"/>
    <mergeCell ref="P10:P11"/>
    <mergeCell ref="K10:K11"/>
    <mergeCell ref="L10:L11"/>
    <mergeCell ref="M10:M11"/>
    <mergeCell ref="G7:G8"/>
    <mergeCell ref="N7:N8"/>
    <mergeCell ref="O7:O8"/>
    <mergeCell ref="P7:P8"/>
    <mergeCell ref="K13:K14"/>
    <mergeCell ref="L13:L14"/>
    <mergeCell ref="M13:M14"/>
    <mergeCell ref="N13:N14"/>
    <mergeCell ref="O13:O14"/>
    <mergeCell ref="P13:P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90" zoomScaleNormal="80" zoomScaleSheetLayoutView="90" zoomScalePageLayoutView="0" workbookViewId="0" topLeftCell="A13">
      <selection activeCell="D20" sqref="D20:D21"/>
    </sheetView>
  </sheetViews>
  <sheetFormatPr defaultColWidth="9.140625" defaultRowHeight="15"/>
  <cols>
    <col min="1" max="1" width="27.140625" style="0" customWidth="1"/>
    <col min="2" max="2" width="19.140625" style="0" customWidth="1"/>
    <col min="3" max="3" width="24.28125" style="0" customWidth="1"/>
    <col min="4" max="4" width="22.421875" style="0" customWidth="1"/>
    <col min="5" max="5" width="41.140625" style="0" customWidth="1"/>
    <col min="6" max="6" width="19.140625" style="0" customWidth="1"/>
    <col min="7" max="7" width="10.7109375" style="0" customWidth="1"/>
    <col min="8" max="8" width="22.28125" style="0" customWidth="1"/>
    <col min="9" max="9" width="25.57421875" style="0" customWidth="1"/>
  </cols>
  <sheetData>
    <row r="1" spans="1:9" ht="31.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</row>
    <row r="2" spans="1:9" ht="50.25" customHeight="1">
      <c r="A2" s="57" t="s">
        <v>59</v>
      </c>
      <c r="B2" s="57" t="s">
        <v>27</v>
      </c>
      <c r="C2" s="57" t="s">
        <v>60</v>
      </c>
      <c r="D2" s="57" t="s">
        <v>61</v>
      </c>
      <c r="E2" s="69" t="s">
        <v>62</v>
      </c>
      <c r="F2" s="71"/>
      <c r="G2" s="70"/>
      <c r="H2" s="57" t="s">
        <v>63</v>
      </c>
      <c r="I2" s="57" t="s">
        <v>64</v>
      </c>
    </row>
    <row r="3" spans="1:9" ht="22.5" customHeight="1">
      <c r="A3" s="58"/>
      <c r="B3" s="58"/>
      <c r="C3" s="58"/>
      <c r="D3" s="58"/>
      <c r="E3" s="57" t="s">
        <v>28</v>
      </c>
      <c r="F3" s="69" t="s">
        <v>0</v>
      </c>
      <c r="G3" s="70"/>
      <c r="H3" s="58"/>
      <c r="I3" s="58"/>
    </row>
    <row r="4" spans="1:9" ht="106.5" customHeight="1">
      <c r="A4" s="59"/>
      <c r="B4" s="59"/>
      <c r="C4" s="59"/>
      <c r="D4" s="59"/>
      <c r="E4" s="59"/>
      <c r="F4" s="2" t="s">
        <v>22</v>
      </c>
      <c r="G4" s="2" t="s">
        <v>23</v>
      </c>
      <c r="H4" s="59"/>
      <c r="I4" s="59"/>
    </row>
    <row r="5" spans="1:9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45" customHeight="1">
      <c r="A6" s="57" t="s">
        <v>11</v>
      </c>
      <c r="B6" s="57" t="s">
        <v>80</v>
      </c>
      <c r="C6" s="57" t="s">
        <v>79</v>
      </c>
      <c r="D6" s="57" t="s">
        <v>78</v>
      </c>
      <c r="E6" s="2" t="s">
        <v>14</v>
      </c>
      <c r="F6" s="2" t="s">
        <v>16</v>
      </c>
      <c r="G6" s="2">
        <v>774</v>
      </c>
      <c r="H6" s="48">
        <v>90</v>
      </c>
      <c r="I6" s="2">
        <v>10</v>
      </c>
    </row>
    <row r="7" spans="1:9" ht="48" customHeight="1">
      <c r="A7" s="59"/>
      <c r="B7" s="59"/>
      <c r="C7" s="59"/>
      <c r="D7" s="59"/>
      <c r="E7" s="2" t="s">
        <v>15</v>
      </c>
      <c r="F7" s="2" t="s">
        <v>16</v>
      </c>
      <c r="G7" s="2">
        <v>774</v>
      </c>
      <c r="H7" s="48">
        <v>90</v>
      </c>
      <c r="I7" s="28">
        <v>10</v>
      </c>
    </row>
    <row r="8" spans="1:9" ht="45.75" customHeight="1">
      <c r="A8" s="57" t="s">
        <v>11</v>
      </c>
      <c r="B8" s="57" t="s">
        <v>82</v>
      </c>
      <c r="C8" s="57" t="s">
        <v>79</v>
      </c>
      <c r="D8" s="57" t="s">
        <v>78</v>
      </c>
      <c r="E8" s="2" t="s">
        <v>14</v>
      </c>
      <c r="F8" s="2" t="s">
        <v>16</v>
      </c>
      <c r="G8" s="2">
        <v>774</v>
      </c>
      <c r="H8" s="48">
        <v>90</v>
      </c>
      <c r="I8" s="28">
        <v>10</v>
      </c>
    </row>
    <row r="9" spans="1:9" ht="45.75" customHeight="1">
      <c r="A9" s="59"/>
      <c r="B9" s="59"/>
      <c r="C9" s="59"/>
      <c r="D9" s="59"/>
      <c r="E9" s="2" t="s">
        <v>15</v>
      </c>
      <c r="F9" s="2" t="s">
        <v>16</v>
      </c>
      <c r="G9" s="2">
        <v>774</v>
      </c>
      <c r="H9" s="48">
        <v>90</v>
      </c>
      <c r="I9" s="28">
        <v>10</v>
      </c>
    </row>
    <row r="10" spans="1:9" ht="45.75" customHeight="1">
      <c r="A10" s="57" t="s">
        <v>11</v>
      </c>
      <c r="B10" s="57" t="s">
        <v>75</v>
      </c>
      <c r="C10" s="57" t="s">
        <v>79</v>
      </c>
      <c r="D10" s="57" t="s">
        <v>78</v>
      </c>
      <c r="E10" s="2" t="s">
        <v>14</v>
      </c>
      <c r="F10" s="2" t="s">
        <v>16</v>
      </c>
      <c r="G10" s="2">
        <v>774</v>
      </c>
      <c r="H10" s="48">
        <v>90</v>
      </c>
      <c r="I10" s="28">
        <v>10</v>
      </c>
    </row>
    <row r="11" spans="1:9" ht="45" customHeight="1">
      <c r="A11" s="59"/>
      <c r="B11" s="59"/>
      <c r="C11" s="59"/>
      <c r="D11" s="59"/>
      <c r="E11" s="2" t="s">
        <v>15</v>
      </c>
      <c r="F11" s="2" t="s">
        <v>16</v>
      </c>
      <c r="G11" s="2">
        <v>774</v>
      </c>
      <c r="H11" s="48">
        <v>90</v>
      </c>
      <c r="I11" s="28">
        <v>10</v>
      </c>
    </row>
    <row r="12" spans="1:9" ht="44.25" customHeight="1">
      <c r="A12" s="57" t="s">
        <v>11</v>
      </c>
      <c r="B12" s="57" t="s">
        <v>84</v>
      </c>
      <c r="C12" s="57" t="s">
        <v>79</v>
      </c>
      <c r="D12" s="57" t="s">
        <v>78</v>
      </c>
      <c r="E12" s="20" t="s">
        <v>14</v>
      </c>
      <c r="F12" s="20" t="s">
        <v>16</v>
      </c>
      <c r="G12" s="20">
        <v>774</v>
      </c>
      <c r="H12" s="48">
        <v>90</v>
      </c>
      <c r="I12" s="28">
        <v>10</v>
      </c>
    </row>
    <row r="13" spans="1:9" ht="46.5" customHeight="1">
      <c r="A13" s="59"/>
      <c r="B13" s="59"/>
      <c r="C13" s="59"/>
      <c r="D13" s="59"/>
      <c r="E13" s="20" t="s">
        <v>15</v>
      </c>
      <c r="F13" s="20" t="s">
        <v>16</v>
      </c>
      <c r="G13" s="20">
        <v>774</v>
      </c>
      <c r="H13" s="48">
        <v>90</v>
      </c>
      <c r="I13" s="28">
        <v>10</v>
      </c>
    </row>
    <row r="14" spans="1:9" ht="51" customHeight="1">
      <c r="A14" s="57" t="s">
        <v>11</v>
      </c>
      <c r="B14" s="57" t="s">
        <v>86</v>
      </c>
      <c r="C14" s="57" t="s">
        <v>79</v>
      </c>
      <c r="D14" s="57" t="s">
        <v>78</v>
      </c>
      <c r="E14" s="20" t="s">
        <v>14</v>
      </c>
      <c r="F14" s="20" t="s">
        <v>16</v>
      </c>
      <c r="G14" s="20">
        <v>774</v>
      </c>
      <c r="H14" s="48">
        <v>90</v>
      </c>
      <c r="I14" s="28">
        <v>10</v>
      </c>
    </row>
    <row r="15" spans="1:9" ht="51" customHeight="1">
      <c r="A15" s="59"/>
      <c r="B15" s="59"/>
      <c r="C15" s="59"/>
      <c r="D15" s="59"/>
      <c r="E15" s="20" t="s">
        <v>15</v>
      </c>
      <c r="F15" s="20" t="s">
        <v>16</v>
      </c>
      <c r="G15" s="20">
        <v>774</v>
      </c>
      <c r="H15" s="48">
        <v>90</v>
      </c>
      <c r="I15" s="28">
        <v>10</v>
      </c>
    </row>
    <row r="16" spans="1:9" ht="51" customHeight="1">
      <c r="A16" s="57" t="s">
        <v>11</v>
      </c>
      <c r="B16" s="57" t="s">
        <v>87</v>
      </c>
      <c r="C16" s="57" t="s">
        <v>79</v>
      </c>
      <c r="D16" s="57" t="s">
        <v>78</v>
      </c>
      <c r="E16" s="20" t="s">
        <v>14</v>
      </c>
      <c r="F16" s="20" t="s">
        <v>16</v>
      </c>
      <c r="G16" s="20">
        <v>774</v>
      </c>
      <c r="H16" s="48">
        <v>90</v>
      </c>
      <c r="I16" s="28">
        <v>10</v>
      </c>
    </row>
    <row r="17" spans="1:9" ht="51" customHeight="1">
      <c r="A17" s="59"/>
      <c r="B17" s="59"/>
      <c r="C17" s="59"/>
      <c r="D17" s="59"/>
      <c r="E17" s="20" t="s">
        <v>15</v>
      </c>
      <c r="F17" s="20" t="s">
        <v>16</v>
      </c>
      <c r="G17" s="20">
        <v>774</v>
      </c>
      <c r="H17" s="48">
        <v>90</v>
      </c>
      <c r="I17" s="28">
        <v>10</v>
      </c>
    </row>
    <row r="18" spans="1:9" ht="51" customHeight="1">
      <c r="A18" s="57" t="s">
        <v>11</v>
      </c>
      <c r="B18" s="57" t="s">
        <v>89</v>
      </c>
      <c r="C18" s="57" t="s">
        <v>79</v>
      </c>
      <c r="D18" s="57" t="s">
        <v>99</v>
      </c>
      <c r="E18" s="20" t="s">
        <v>14</v>
      </c>
      <c r="F18" s="20" t="s">
        <v>16</v>
      </c>
      <c r="G18" s="20">
        <v>774</v>
      </c>
      <c r="H18" s="48">
        <v>90</v>
      </c>
      <c r="I18" s="28">
        <v>10</v>
      </c>
    </row>
    <row r="19" spans="1:9" ht="51" customHeight="1">
      <c r="A19" s="59"/>
      <c r="B19" s="59"/>
      <c r="C19" s="59"/>
      <c r="D19" s="59"/>
      <c r="E19" s="20" t="s">
        <v>15</v>
      </c>
      <c r="F19" s="20" t="s">
        <v>16</v>
      </c>
      <c r="G19" s="20">
        <v>774</v>
      </c>
      <c r="H19" s="48">
        <v>90</v>
      </c>
      <c r="I19" s="28">
        <v>10</v>
      </c>
    </row>
    <row r="20" spans="1:9" ht="51" customHeight="1">
      <c r="A20" s="81" t="s">
        <v>11</v>
      </c>
      <c r="B20" s="81" t="s">
        <v>103</v>
      </c>
      <c r="C20" s="81" t="s">
        <v>108</v>
      </c>
      <c r="D20" s="81" t="s">
        <v>105</v>
      </c>
      <c r="E20" s="44" t="s">
        <v>14</v>
      </c>
      <c r="F20" s="44" t="s">
        <v>16</v>
      </c>
      <c r="G20" s="44">
        <v>774</v>
      </c>
      <c r="H20" s="48">
        <v>90</v>
      </c>
      <c r="I20" s="44">
        <v>10</v>
      </c>
    </row>
    <row r="21" spans="1:9" ht="51" customHeight="1">
      <c r="A21" s="80"/>
      <c r="B21" s="80"/>
      <c r="C21" s="80"/>
      <c r="D21" s="80"/>
      <c r="E21" s="44" t="s">
        <v>15</v>
      </c>
      <c r="F21" s="44" t="s">
        <v>16</v>
      </c>
      <c r="G21" s="44">
        <v>774</v>
      </c>
      <c r="H21" s="48">
        <v>90</v>
      </c>
      <c r="I21" s="44">
        <v>10</v>
      </c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3" customHeight="1">
      <c r="A23" s="1" t="s">
        <v>2</v>
      </c>
      <c r="B23" s="1" t="s">
        <v>2</v>
      </c>
      <c r="C23" s="1" t="s">
        <v>2</v>
      </c>
      <c r="D23" s="1" t="s">
        <v>2</v>
      </c>
      <c r="E23" s="1" t="s">
        <v>2</v>
      </c>
      <c r="F23" s="1" t="s">
        <v>2</v>
      </c>
      <c r="G23" s="1" t="s">
        <v>2</v>
      </c>
      <c r="H23" s="1" t="s">
        <v>2</v>
      </c>
      <c r="I23" s="1" t="s">
        <v>2</v>
      </c>
    </row>
    <row r="24" spans="1:9" ht="15">
      <c r="A24" s="1" t="s">
        <v>2</v>
      </c>
      <c r="B24" s="1" t="s">
        <v>2</v>
      </c>
      <c r="C24" s="1" t="s">
        <v>2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</row>
    <row r="25" spans="1:9" ht="45" customHeight="1">
      <c r="A25" s="1" t="s">
        <v>3</v>
      </c>
      <c r="B25" s="91" t="s">
        <v>100</v>
      </c>
      <c r="C25" s="91"/>
      <c r="D25" s="26" t="s">
        <v>101</v>
      </c>
      <c r="E25" s="18" t="s">
        <v>102</v>
      </c>
      <c r="F25" s="1"/>
      <c r="G25" s="1"/>
      <c r="H25" s="1"/>
      <c r="I25" s="1"/>
    </row>
    <row r="26" spans="1:9" ht="25.5" customHeight="1">
      <c r="A26" s="42" t="s">
        <v>113</v>
      </c>
      <c r="B26" s="1"/>
      <c r="C26" s="1"/>
      <c r="D26" s="1"/>
      <c r="E26" s="1"/>
      <c r="F26" s="1"/>
      <c r="G26" s="1"/>
      <c r="H26" s="1"/>
      <c r="I26" s="1"/>
    </row>
  </sheetData>
  <sheetProtection/>
  <mergeCells count="43"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B25:C25"/>
    <mergeCell ref="A16:A17"/>
    <mergeCell ref="B16:B17"/>
    <mergeCell ref="C16:C17"/>
    <mergeCell ref="D16:D17"/>
    <mergeCell ref="A18:A19"/>
    <mergeCell ref="A12:A13"/>
    <mergeCell ref="B12:B13"/>
    <mergeCell ref="C12:C13"/>
    <mergeCell ref="D12:D13"/>
    <mergeCell ref="A6:A7"/>
    <mergeCell ref="B6:B7"/>
    <mergeCell ref="C6:C7"/>
    <mergeCell ref="D6:D7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A10:A11"/>
    <mergeCell ref="B10:B11"/>
    <mergeCell ref="C10:C11"/>
    <mergeCell ref="D10:D11"/>
    <mergeCell ref="A8:A9"/>
    <mergeCell ref="B8:B9"/>
    <mergeCell ref="C8:C9"/>
    <mergeCell ref="D8:D9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1 11</dc:creator>
  <cp:keywords/>
  <dc:description/>
  <cp:lastModifiedBy>Пользователь</cp:lastModifiedBy>
  <cp:lastPrinted>2023-02-27T10:04:33Z</cp:lastPrinted>
  <dcterms:created xsi:type="dcterms:W3CDTF">2023-01-18T12:15:01Z</dcterms:created>
  <dcterms:modified xsi:type="dcterms:W3CDTF">2023-03-24T12:08:59Z</dcterms:modified>
  <cp:category/>
  <cp:version/>
  <cp:contentType/>
  <cp:contentStatus/>
</cp:coreProperties>
</file>